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Inidividual" sheetId="1" r:id="rId1"/>
    <sheet name="Community" sheetId="2" r:id="rId2"/>
    <sheet name="PTG" sheetId="3" r:id="rId3"/>
  </sheets>
  <definedNames/>
  <calcPr fullCalcOnLoad="1"/>
</workbook>
</file>

<file path=xl/sharedStrings.xml><?xml version="1.0" encoding="utf-8"?>
<sst xmlns="http://schemas.openxmlformats.org/spreadsheetml/2006/main" count="247" uniqueCount="127">
  <si>
    <t>Sl. No.</t>
  </si>
  <si>
    <t>Name of the Dist.</t>
  </si>
  <si>
    <t>No. of Village in the Dist.</t>
  </si>
  <si>
    <t xml:space="preserve">No. of 1st Gram (Palli) Sabha meetings held </t>
  </si>
  <si>
    <t>No. of Gram (Palli) Sabha meetings held subsequently</t>
  </si>
  <si>
    <t>No. of FRCs constituted by Gram Sabha</t>
  </si>
  <si>
    <t>No. of Claim received by FRCs</t>
  </si>
  <si>
    <t>Area (in acres)</t>
  </si>
  <si>
    <t>No. of families</t>
  </si>
  <si>
    <t>Balasore</t>
  </si>
  <si>
    <t>Bhadrak</t>
  </si>
  <si>
    <t>Cuttack</t>
  </si>
  <si>
    <t>Jagatsinghpur</t>
  </si>
  <si>
    <t>Jajpur</t>
  </si>
  <si>
    <t>Kendrapara</t>
  </si>
  <si>
    <t>Khurda</t>
  </si>
  <si>
    <t>Mayurbhanj</t>
  </si>
  <si>
    <t>Nayagarh</t>
  </si>
  <si>
    <t>Puri</t>
  </si>
  <si>
    <t>TOTAL</t>
  </si>
  <si>
    <t>Angul</t>
  </si>
  <si>
    <t>Bargarh</t>
  </si>
  <si>
    <t>Bolangir</t>
  </si>
  <si>
    <t>Deogarh</t>
  </si>
  <si>
    <t>Dhenkanal</t>
  </si>
  <si>
    <t>Jharsuguda</t>
  </si>
  <si>
    <t>Keonjhar</t>
  </si>
  <si>
    <t>Sambalpur</t>
  </si>
  <si>
    <t>Subarnapur</t>
  </si>
  <si>
    <t>Sundargarh</t>
  </si>
  <si>
    <t>Boudh</t>
  </si>
  <si>
    <t>Gajapati</t>
  </si>
  <si>
    <t>Ganjam</t>
  </si>
  <si>
    <t>Kalahandi</t>
  </si>
  <si>
    <t>Kandhamal</t>
  </si>
  <si>
    <t>Koraput</t>
  </si>
  <si>
    <t>Malkangiri</t>
  </si>
  <si>
    <t>Nawapara</t>
  </si>
  <si>
    <t>Nawarangpur</t>
  </si>
  <si>
    <t>Rayagada</t>
  </si>
  <si>
    <t>ORISSA</t>
  </si>
  <si>
    <t>No. of claims verified by FRCs &amp; submitted to Gram (Palli) Sabha (Out of Col.7)</t>
  </si>
  <si>
    <t>GRAM SABHA LEVEL</t>
  </si>
  <si>
    <t>No. of claims approved by Gram Sabha &amp; sent to SDLC</t>
  </si>
  <si>
    <t>Area (in Acres)</t>
  </si>
  <si>
    <t>Area involved (in acres) and no. of families</t>
  </si>
  <si>
    <t>SUB-DIVISIONAL COMMITTEE LEVEL</t>
  </si>
  <si>
    <t>No. of claims approved by SDLC (Sub-Division wise) &amp; sent to DLC</t>
  </si>
  <si>
    <t>No. of claims rejected by SDLC</t>
  </si>
  <si>
    <t>No. of claims remanded to Gram Sabha</t>
  </si>
  <si>
    <t>DIST. LEVEL COMMITTEE LEVEL</t>
  </si>
  <si>
    <t>No. of claims approved by DLC for Titles</t>
  </si>
  <si>
    <t>No. of cloams rejected by DLC</t>
  </si>
  <si>
    <t>No. of claims remanded to SDLC</t>
  </si>
  <si>
    <t>No. of Certificates of Titles distributed</t>
  </si>
  <si>
    <t>No. of Certificates of Titles distributed to Primitive Tribal Groups (PTGs)</t>
  </si>
  <si>
    <t>Area in acres</t>
  </si>
  <si>
    <t>No. of claims cases uploaded in Website</t>
  </si>
  <si>
    <t>No. of claims rejected by Gram sabha</t>
  </si>
  <si>
    <t>No. of claims remanded to FRC</t>
  </si>
  <si>
    <t>TOTAL CZ</t>
  </si>
  <si>
    <t>TOTAL NZ</t>
  </si>
  <si>
    <t>TOTAL SZ</t>
  </si>
  <si>
    <t>Name of the Micro Project</t>
  </si>
  <si>
    <t>Name of the Block</t>
  </si>
  <si>
    <t>No. of households</t>
  </si>
  <si>
    <t>Jashipur &amp; Karanjia</t>
  </si>
  <si>
    <t>Suliapada &amp; Morada</t>
  </si>
  <si>
    <t>PBDA, Jamardihi</t>
  </si>
  <si>
    <t>Pallahara</t>
  </si>
  <si>
    <t>JDA, Gonasika</t>
  </si>
  <si>
    <t>Banspal</t>
  </si>
  <si>
    <t>PBDA, Khuntagaon</t>
  </si>
  <si>
    <t>Lahunipara</t>
  </si>
  <si>
    <t>Mohana</t>
  </si>
  <si>
    <t>Gumma</t>
  </si>
  <si>
    <t>TDA, Tumba</t>
  </si>
  <si>
    <t>Patrapur</t>
  </si>
  <si>
    <t>DKDA, Chatikona</t>
  </si>
  <si>
    <t>Bissam-Cuttack &amp; Muniguda</t>
  </si>
  <si>
    <t>DKDA, Parsali</t>
  </si>
  <si>
    <t>Kalyansinghpur</t>
  </si>
  <si>
    <t>LSDA, Puttasinghi</t>
  </si>
  <si>
    <t>Gunupur</t>
  </si>
  <si>
    <t>BDA, Mudulipada</t>
  </si>
  <si>
    <t>Khairput</t>
  </si>
  <si>
    <t>DDA, Kudumuluguma</t>
  </si>
  <si>
    <t>Kudumuluguma</t>
  </si>
  <si>
    <t>KKDA, Lanjigarh</t>
  </si>
  <si>
    <t>Lanjigarh</t>
  </si>
  <si>
    <t>KKDA, Belghar</t>
  </si>
  <si>
    <t>Tumudibandha</t>
  </si>
  <si>
    <t>PBDA, Rugudakudar</t>
  </si>
  <si>
    <t>Barkote</t>
  </si>
  <si>
    <t>CBDA, Sunabeda</t>
  </si>
  <si>
    <t>Komna</t>
  </si>
  <si>
    <t>Name of the District</t>
  </si>
  <si>
    <t>HKMDA, Jashipur, 18-Vill.</t>
  </si>
  <si>
    <t>LDA, Morada, 12-Vill.</t>
  </si>
  <si>
    <t>SDA, Chandragiri, 32 - Vill.</t>
  </si>
  <si>
    <t>LSDA, Serango, 21 - Vill.</t>
  </si>
  <si>
    <t>Malkanagiri</t>
  </si>
  <si>
    <t xml:space="preserve">Claims received by FRC </t>
  </si>
  <si>
    <t>No. of Claims verified by FRCs &amp; sent to Gram Sabha</t>
  </si>
  <si>
    <t>No. of claims approved by Gram Sabha (GS) &amp; sent to SDLC</t>
  </si>
  <si>
    <t>No. of Claims approved by SDLC (Sub-Division wise) &amp; sent to DLC</t>
  </si>
  <si>
    <t>Progress made after VC dt.16.02.2010</t>
  </si>
  <si>
    <t>Outside Micro Project</t>
  </si>
  <si>
    <t>Certificate of Titles distributed</t>
  </si>
  <si>
    <t>Sub Total Mayurbhanj</t>
  </si>
  <si>
    <t>Sub_Total Gajapati</t>
  </si>
  <si>
    <t>Sub_Total Rayagada</t>
  </si>
  <si>
    <t>Sub_Total Malkanagiri</t>
  </si>
  <si>
    <t>Balance with SDLC</t>
  </si>
  <si>
    <t xml:space="preserve"> Balance with GS</t>
  </si>
  <si>
    <t>Balance with DLC</t>
  </si>
  <si>
    <t>Total CZ</t>
  </si>
  <si>
    <t>Total NZ</t>
  </si>
  <si>
    <t>Total SZ</t>
  </si>
  <si>
    <t>ODISHA</t>
  </si>
  <si>
    <t>No. of claims rejected by DLC</t>
  </si>
  <si>
    <t>No. of claims approved by SDLCs &amp; sent to DLC</t>
  </si>
  <si>
    <t>Source: ST and SC Development Department, Govt. of Odisha</t>
  </si>
  <si>
    <t>Source: ST and SC Development Department, Government of Odisha</t>
  </si>
  <si>
    <t>District wise PTG households and Distribution of Titles under FRA' 2006 (As on 30.04.2010)</t>
  </si>
  <si>
    <t>Status of implementation of the Forest Rights Act, 2006 in the State (Odisha) (COMMUNITY CLAIMS) (As on 30.04.2010)[15th VC]</t>
  </si>
  <si>
    <t>Status of implementation of the Forest Rights Act, 2006 in the State (Odisha) (INDIVIDUAL CLAIMS) (As on 30.04.2010)[15th VC]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</si>
</sst>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top" wrapText="1"/>
    </xf>
    <xf numFmtId="0" fontId="59" fillId="2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2" fontId="59" fillId="0" borderId="15" xfId="0" applyNumberFormat="1" applyFont="1" applyBorder="1" applyAlignment="1">
      <alignment vertical="top" wrapText="1"/>
    </xf>
    <xf numFmtId="0" fontId="59" fillId="2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2" fontId="59" fillId="0" borderId="18" xfId="0" applyNumberFormat="1" applyFont="1" applyBorder="1" applyAlignment="1">
      <alignment vertical="top" wrapText="1"/>
    </xf>
    <xf numFmtId="0" fontId="59" fillId="2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5" borderId="18" xfId="0" applyFont="1" applyFill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60" fillId="33" borderId="12" xfId="0" applyFont="1" applyFill="1" applyBorder="1" applyAlignment="1">
      <alignment vertical="center" wrapText="1"/>
    </xf>
    <xf numFmtId="2" fontId="60" fillId="33" borderId="12" xfId="0" applyNumberFormat="1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59" fillId="34" borderId="12" xfId="0" applyFont="1" applyFill="1" applyBorder="1" applyAlignment="1">
      <alignment vertical="top" wrapText="1"/>
    </xf>
    <xf numFmtId="0" fontId="59" fillId="3" borderId="12" xfId="0" applyFont="1" applyFill="1" applyBorder="1" applyAlignment="1">
      <alignment vertical="top" wrapText="1"/>
    </xf>
    <xf numFmtId="0" fontId="59" fillId="5" borderId="12" xfId="0" applyFont="1" applyFill="1" applyBorder="1" applyAlignment="1">
      <alignment vertical="top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2" fontId="59" fillId="0" borderId="18" xfId="0" applyNumberFormat="1" applyFont="1" applyBorder="1" applyAlignment="1">
      <alignment vertical="center" wrapText="1"/>
    </xf>
    <xf numFmtId="0" fontId="59" fillId="34" borderId="18" xfId="0" applyFont="1" applyFill="1" applyBorder="1" applyAlignment="1">
      <alignment vertical="center" wrapText="1"/>
    </xf>
    <xf numFmtId="0" fontId="59" fillId="3" borderId="18" xfId="0" applyFont="1" applyFill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8" fillId="35" borderId="18" xfId="0" applyFont="1" applyFill="1" applyBorder="1" applyAlignment="1">
      <alignment vertical="center" wrapText="1"/>
    </xf>
    <xf numFmtId="2" fontId="58" fillId="35" borderId="18" xfId="0" applyNumberFormat="1" applyFont="1" applyFill="1" applyBorder="1" applyAlignment="1">
      <alignment vertical="center" wrapText="1"/>
    </xf>
    <xf numFmtId="1" fontId="58" fillId="35" borderId="18" xfId="0" applyNumberFormat="1" applyFont="1" applyFill="1" applyBorder="1" applyAlignment="1">
      <alignment vertical="center" wrapText="1"/>
    </xf>
    <xf numFmtId="1" fontId="58" fillId="35" borderId="19" xfId="0" applyNumberFormat="1" applyFont="1" applyFill="1" applyBorder="1" applyAlignment="1">
      <alignment vertical="center" wrapText="1"/>
    </xf>
    <xf numFmtId="0" fontId="58" fillId="0" borderId="15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20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1" fillId="19" borderId="18" xfId="0" applyFont="1" applyFill="1" applyBorder="1" applyAlignment="1">
      <alignment horizontal="right" vertical="center" wrapText="1"/>
    </xf>
    <xf numFmtId="0" fontId="62" fillId="19" borderId="18" xfId="0" applyFont="1" applyFill="1" applyBorder="1" applyAlignment="1">
      <alignment vertical="center" wrapText="1"/>
    </xf>
    <xf numFmtId="0" fontId="62" fillId="19" borderId="19" xfId="0" applyFont="1" applyFill="1" applyBorder="1" applyAlignment="1">
      <alignment vertical="center" wrapText="1"/>
    </xf>
    <xf numFmtId="0" fontId="61" fillId="35" borderId="18" xfId="0" applyFont="1" applyFill="1" applyBorder="1" applyAlignment="1">
      <alignment vertical="center" wrapText="1"/>
    </xf>
    <xf numFmtId="0" fontId="61" fillId="35" borderId="19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36" borderId="19" xfId="0" applyFont="1" applyFill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2" fontId="62" fillId="0" borderId="19" xfId="0" applyNumberFormat="1" applyFont="1" applyBorder="1" applyAlignment="1">
      <alignment vertical="center" wrapText="1"/>
    </xf>
    <xf numFmtId="2" fontId="61" fillId="35" borderId="19" xfId="0" applyNumberFormat="1" applyFont="1" applyFill="1" applyBorder="1" applyAlignment="1">
      <alignment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1" fillId="25" borderId="10" xfId="0" applyFont="1" applyFill="1" applyBorder="1" applyAlignment="1">
      <alignment vertical="center" wrapText="1"/>
    </xf>
    <xf numFmtId="1" fontId="2" fillId="35" borderId="18" xfId="0" applyNumberFormat="1" applyFont="1" applyFill="1" applyBorder="1" applyAlignment="1">
      <alignment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vertical="center" wrapText="1"/>
    </xf>
    <xf numFmtId="0" fontId="58" fillId="35" borderId="22" xfId="0" applyFont="1" applyFill="1" applyBorder="1" applyAlignment="1">
      <alignment vertical="center" wrapText="1"/>
    </xf>
    <xf numFmtId="2" fontId="58" fillId="35" borderId="22" xfId="0" applyNumberFormat="1" applyFont="1" applyFill="1" applyBorder="1" applyAlignment="1">
      <alignment vertical="center" wrapText="1"/>
    </xf>
    <xf numFmtId="1" fontId="58" fillId="35" borderId="22" xfId="0" applyNumberFormat="1" applyFont="1" applyFill="1" applyBorder="1" applyAlignment="1">
      <alignment vertical="center" wrapText="1"/>
    </xf>
    <xf numFmtId="1" fontId="2" fillId="35" borderId="22" xfId="0" applyNumberFormat="1" applyFont="1" applyFill="1" applyBorder="1" applyAlignment="1">
      <alignment vertical="center" wrapText="1"/>
    </xf>
    <xf numFmtId="1" fontId="58" fillId="35" borderId="23" xfId="0" applyNumberFormat="1" applyFont="1" applyFill="1" applyBorder="1" applyAlignment="1">
      <alignment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2" fontId="59" fillId="0" borderId="20" xfId="0" applyNumberFormat="1" applyFont="1" applyBorder="1" applyAlignment="1">
      <alignment vertical="center" wrapText="1"/>
    </xf>
    <xf numFmtId="0" fontId="59" fillId="34" borderId="20" xfId="0" applyFont="1" applyFill="1" applyBorder="1" applyAlignment="1">
      <alignment vertical="center" wrapText="1"/>
    </xf>
    <xf numFmtId="0" fontId="59" fillId="3" borderId="20" xfId="0" applyFont="1" applyFill="1" applyBorder="1" applyAlignment="1">
      <alignment vertical="center" wrapText="1"/>
    </xf>
    <xf numFmtId="0" fontId="59" fillId="5" borderId="20" xfId="0" applyFont="1" applyFill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8" fillId="35" borderId="20" xfId="0" applyFont="1" applyFill="1" applyBorder="1" applyAlignment="1">
      <alignment vertical="center" wrapText="1"/>
    </xf>
    <xf numFmtId="0" fontId="58" fillId="35" borderId="25" xfId="0" applyFont="1" applyFill="1" applyBorder="1" applyAlignment="1">
      <alignment vertical="center" wrapText="1"/>
    </xf>
    <xf numFmtId="1" fontId="60" fillId="33" borderId="12" xfId="0" applyNumberFormat="1" applyFont="1" applyFill="1" applyBorder="1" applyAlignment="1">
      <alignment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" borderId="26" xfId="0" applyFont="1" applyFill="1" applyBorder="1" applyAlignment="1">
      <alignment horizontal="center" vertical="center" wrapText="1"/>
    </xf>
    <xf numFmtId="0" fontId="58" fillId="3" borderId="27" xfId="0" applyFont="1" applyFill="1" applyBorder="1" applyAlignment="1">
      <alignment horizontal="center" vertical="center" wrapText="1"/>
    </xf>
    <xf numFmtId="0" fontId="58" fillId="3" borderId="28" xfId="0" applyFont="1" applyFill="1" applyBorder="1" applyAlignment="1">
      <alignment horizontal="center" vertical="center" wrapText="1"/>
    </xf>
    <xf numFmtId="0" fontId="58" fillId="5" borderId="26" xfId="0" applyFont="1" applyFill="1" applyBorder="1" applyAlignment="1">
      <alignment horizontal="center" vertical="center" wrapText="1"/>
    </xf>
    <xf numFmtId="0" fontId="58" fillId="5" borderId="27" xfId="0" applyFont="1" applyFill="1" applyBorder="1" applyAlignment="1">
      <alignment horizontal="center" vertical="center" wrapText="1"/>
    </xf>
    <xf numFmtId="0" fontId="58" fillId="5" borderId="28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64" fillId="37" borderId="30" xfId="0" applyFont="1" applyFill="1" applyBorder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58" fillId="2" borderId="3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35" borderId="17" xfId="0" applyFont="1" applyFill="1" applyBorder="1" applyAlignment="1">
      <alignment vertical="center" wrapText="1"/>
    </xf>
    <xf numFmtId="0" fontId="58" fillId="35" borderId="18" xfId="0" applyFont="1" applyFill="1" applyBorder="1" applyAlignment="1">
      <alignment vertical="center" wrapText="1"/>
    </xf>
    <xf numFmtId="0" fontId="63" fillId="33" borderId="0" xfId="0" applyFont="1" applyFill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vertical="top" wrapText="1"/>
    </xf>
    <xf numFmtId="0" fontId="58" fillId="34" borderId="22" xfId="0" applyFont="1" applyFill="1" applyBorder="1" applyAlignment="1">
      <alignment horizontal="center" vertical="top" wrapText="1"/>
    </xf>
    <xf numFmtId="0" fontId="58" fillId="34" borderId="33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33" xfId="0" applyFont="1" applyFill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35" xfId="0" applyFont="1" applyBorder="1" applyAlignment="1">
      <alignment horizontal="center" vertical="top" wrapText="1"/>
    </xf>
    <xf numFmtId="0" fontId="61" fillId="0" borderId="36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horizontal="center" vertical="center" wrapText="1"/>
    </xf>
    <xf numFmtId="0" fontId="61" fillId="35" borderId="39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35" borderId="40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25" borderId="35" xfId="0" applyFont="1" applyFill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M19">
      <selection activeCell="AG39" sqref="AG39"/>
    </sheetView>
  </sheetViews>
  <sheetFormatPr defaultColWidth="9.140625" defaultRowHeight="15"/>
  <cols>
    <col min="1" max="1" width="2.57421875" style="2" customWidth="1"/>
    <col min="2" max="2" width="12.57421875" style="2" customWidth="1"/>
    <col min="3" max="3" width="6.28125" style="2" customWidth="1"/>
    <col min="4" max="4" width="7.57421875" style="2" customWidth="1"/>
    <col min="5" max="5" width="10.8515625" style="2" customWidth="1"/>
    <col min="6" max="6" width="9.140625" style="2" customWidth="1"/>
    <col min="7" max="7" width="7.28125" style="2" customWidth="1"/>
    <col min="8" max="8" width="8.7109375" style="2" customWidth="1"/>
    <col min="9" max="9" width="7.28125" style="2" customWidth="1"/>
    <col min="10" max="10" width="9.140625" style="2" customWidth="1"/>
    <col min="11" max="11" width="7.421875" style="2" customWidth="1"/>
    <col min="12" max="12" width="7.57421875" style="2" customWidth="1"/>
    <col min="13" max="13" width="8.7109375" style="2" customWidth="1"/>
    <col min="14" max="14" width="7.28125" style="2" customWidth="1"/>
    <col min="15" max="15" width="9.140625" style="2" customWidth="1"/>
    <col min="16" max="16" width="8.00390625" style="2" customWidth="1"/>
    <col min="17" max="17" width="7.140625" style="2" customWidth="1"/>
    <col min="18" max="18" width="6.7109375" style="2" customWidth="1"/>
    <col min="19" max="19" width="8.140625" style="2" customWidth="1"/>
    <col min="20" max="20" width="7.421875" style="2" customWidth="1"/>
    <col min="21" max="21" width="7.7109375" style="2" customWidth="1"/>
    <col min="22" max="22" width="8.140625" style="2" customWidth="1"/>
    <col min="23" max="23" width="7.140625" style="2" customWidth="1"/>
    <col min="24" max="24" width="7.57421875" style="2" customWidth="1"/>
    <col min="25" max="25" width="8.7109375" style="2" customWidth="1"/>
    <col min="26" max="26" width="6.7109375" style="2" customWidth="1"/>
    <col min="27" max="27" width="9.7109375" style="2" customWidth="1"/>
    <col min="28" max="28" width="8.28125" style="2" customWidth="1"/>
    <col min="29" max="29" width="9.7109375" style="2" customWidth="1"/>
    <col min="30" max="30" width="7.8515625" style="2" customWidth="1"/>
    <col min="31" max="31" width="7.140625" style="2" customWidth="1"/>
    <col min="32" max="32" width="8.140625" style="2" customWidth="1"/>
    <col min="33" max="33" width="13.00390625" style="2" customWidth="1"/>
    <col min="34" max="34" width="13.140625" style="2" customWidth="1"/>
    <col min="35" max="16384" width="9.140625" style="2" customWidth="1"/>
  </cols>
  <sheetData>
    <row r="1" spans="1:32" s="1" customFormat="1" ht="21" customHeight="1" thickBot="1">
      <c r="A1" s="116" t="s">
        <v>126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3" s="1" customFormat="1" ht="21" customHeight="1">
      <c r="A2" s="129" t="s">
        <v>0</v>
      </c>
      <c r="B2" s="109" t="s">
        <v>1</v>
      </c>
      <c r="C2" s="109" t="s">
        <v>2</v>
      </c>
      <c r="D2" s="109" t="s">
        <v>3</v>
      </c>
      <c r="E2" s="109" t="s">
        <v>4</v>
      </c>
      <c r="F2" s="109" t="s">
        <v>5</v>
      </c>
      <c r="G2" s="109" t="s">
        <v>6</v>
      </c>
      <c r="H2" s="109" t="s">
        <v>41</v>
      </c>
      <c r="I2" s="100" t="s">
        <v>42</v>
      </c>
      <c r="J2" s="101"/>
      <c r="K2" s="101"/>
      <c r="L2" s="101"/>
      <c r="M2" s="101"/>
      <c r="N2" s="102"/>
      <c r="O2" s="103" t="s">
        <v>46</v>
      </c>
      <c r="P2" s="104"/>
      <c r="Q2" s="104"/>
      <c r="R2" s="104"/>
      <c r="S2" s="104"/>
      <c r="T2" s="105"/>
      <c r="U2" s="106" t="s">
        <v>50</v>
      </c>
      <c r="V2" s="107"/>
      <c r="W2" s="107"/>
      <c r="X2" s="107"/>
      <c r="Y2" s="107"/>
      <c r="Z2" s="108"/>
      <c r="AA2" s="109" t="s">
        <v>54</v>
      </c>
      <c r="AB2" s="109" t="s">
        <v>7</v>
      </c>
      <c r="AC2" s="109" t="s">
        <v>55</v>
      </c>
      <c r="AD2" s="109" t="s">
        <v>56</v>
      </c>
      <c r="AE2" s="109" t="s">
        <v>57</v>
      </c>
      <c r="AF2" s="113" t="s">
        <v>106</v>
      </c>
      <c r="AG2" s="11"/>
    </row>
    <row r="3" spans="1:33" s="1" customFormat="1" ht="48.75" customHeight="1">
      <c r="A3" s="130"/>
      <c r="B3" s="110"/>
      <c r="C3" s="110"/>
      <c r="D3" s="110"/>
      <c r="E3" s="110"/>
      <c r="F3" s="110"/>
      <c r="G3" s="110"/>
      <c r="H3" s="110"/>
      <c r="I3" s="110" t="s">
        <v>43</v>
      </c>
      <c r="J3" s="110" t="s">
        <v>45</v>
      </c>
      <c r="K3" s="110"/>
      <c r="L3" s="110" t="s">
        <v>58</v>
      </c>
      <c r="M3" s="110" t="s">
        <v>59</v>
      </c>
      <c r="N3" s="121" t="s">
        <v>114</v>
      </c>
      <c r="O3" s="110" t="s">
        <v>121</v>
      </c>
      <c r="P3" s="110" t="s">
        <v>45</v>
      </c>
      <c r="Q3" s="110"/>
      <c r="R3" s="110" t="s">
        <v>48</v>
      </c>
      <c r="S3" s="110" t="s">
        <v>49</v>
      </c>
      <c r="T3" s="119" t="s">
        <v>113</v>
      </c>
      <c r="U3" s="110" t="s">
        <v>51</v>
      </c>
      <c r="V3" s="110" t="s">
        <v>45</v>
      </c>
      <c r="W3" s="110"/>
      <c r="X3" s="110" t="s">
        <v>120</v>
      </c>
      <c r="Y3" s="110" t="s">
        <v>53</v>
      </c>
      <c r="Z3" s="123" t="s">
        <v>115</v>
      </c>
      <c r="AA3" s="110"/>
      <c r="AB3" s="110"/>
      <c r="AC3" s="110"/>
      <c r="AD3" s="110"/>
      <c r="AE3" s="110"/>
      <c r="AF3" s="114"/>
      <c r="AG3" s="11"/>
    </row>
    <row r="4" spans="1:33" s="1" customFormat="1" ht="52.5" customHeight="1" thickBot="1">
      <c r="A4" s="131"/>
      <c r="B4" s="111"/>
      <c r="C4" s="111"/>
      <c r="D4" s="111"/>
      <c r="E4" s="111"/>
      <c r="F4" s="111"/>
      <c r="G4" s="111"/>
      <c r="H4" s="111"/>
      <c r="I4" s="111"/>
      <c r="J4" s="41" t="s">
        <v>44</v>
      </c>
      <c r="K4" s="41" t="s">
        <v>8</v>
      </c>
      <c r="L4" s="111"/>
      <c r="M4" s="111"/>
      <c r="N4" s="122"/>
      <c r="O4" s="111"/>
      <c r="P4" s="41" t="s">
        <v>44</v>
      </c>
      <c r="Q4" s="41" t="s">
        <v>8</v>
      </c>
      <c r="R4" s="111"/>
      <c r="S4" s="111"/>
      <c r="T4" s="120"/>
      <c r="U4" s="111"/>
      <c r="V4" s="41" t="s">
        <v>44</v>
      </c>
      <c r="W4" s="41" t="s">
        <v>8</v>
      </c>
      <c r="X4" s="111"/>
      <c r="Y4" s="111"/>
      <c r="Z4" s="124"/>
      <c r="AA4" s="111"/>
      <c r="AB4" s="111"/>
      <c r="AC4" s="111"/>
      <c r="AD4" s="111"/>
      <c r="AE4" s="111"/>
      <c r="AF4" s="115"/>
      <c r="AG4" s="11"/>
    </row>
    <row r="5" spans="1:33" ht="12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5">
        <v>9</v>
      </c>
      <c r="J5" s="14">
        <v>10</v>
      </c>
      <c r="K5" s="14">
        <v>11</v>
      </c>
      <c r="L5" s="14">
        <v>12</v>
      </c>
      <c r="M5" s="14">
        <v>13</v>
      </c>
      <c r="N5" s="16"/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7"/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8"/>
      <c r="AA5" s="14">
        <v>24</v>
      </c>
      <c r="AB5" s="14">
        <v>25</v>
      </c>
      <c r="AC5" s="14">
        <v>26</v>
      </c>
      <c r="AD5" s="14">
        <v>27</v>
      </c>
      <c r="AE5" s="14">
        <v>28</v>
      </c>
      <c r="AF5" s="19">
        <v>29</v>
      </c>
      <c r="AG5" s="20"/>
    </row>
    <row r="6" spans="1:33" ht="15" customHeight="1">
      <c r="A6" s="21">
        <v>1</v>
      </c>
      <c r="B6" s="22" t="s">
        <v>9</v>
      </c>
      <c r="C6" s="23">
        <v>2691</v>
      </c>
      <c r="D6" s="23">
        <v>2691</v>
      </c>
      <c r="E6" s="23">
        <v>395</v>
      </c>
      <c r="F6" s="23">
        <v>2691</v>
      </c>
      <c r="G6" s="23">
        <v>3806</v>
      </c>
      <c r="H6" s="23">
        <v>3368</v>
      </c>
      <c r="I6" s="23">
        <v>1100</v>
      </c>
      <c r="J6" s="24">
        <v>596.51</v>
      </c>
      <c r="K6" s="23">
        <v>1100</v>
      </c>
      <c r="L6" s="23">
        <v>1510</v>
      </c>
      <c r="M6" s="23">
        <v>0</v>
      </c>
      <c r="N6" s="25">
        <v>748</v>
      </c>
      <c r="O6" s="23">
        <v>750</v>
      </c>
      <c r="P6" s="23">
        <v>312.83</v>
      </c>
      <c r="Q6" s="23">
        <v>750</v>
      </c>
      <c r="R6" s="23">
        <v>0</v>
      </c>
      <c r="S6" s="23">
        <v>0</v>
      </c>
      <c r="T6" s="26">
        <v>350</v>
      </c>
      <c r="U6" s="23">
        <v>750</v>
      </c>
      <c r="V6" s="24">
        <v>312.83</v>
      </c>
      <c r="W6" s="23">
        <v>750</v>
      </c>
      <c r="X6" s="23">
        <v>0</v>
      </c>
      <c r="Y6" s="23">
        <v>0</v>
      </c>
      <c r="Z6" s="27">
        <v>0</v>
      </c>
      <c r="AA6" s="23">
        <v>750</v>
      </c>
      <c r="AB6" s="24">
        <v>312.83</v>
      </c>
      <c r="AC6" s="23">
        <v>0</v>
      </c>
      <c r="AD6" s="23">
        <v>0</v>
      </c>
      <c r="AE6" s="23">
        <v>1210</v>
      </c>
      <c r="AF6" s="28">
        <v>0</v>
      </c>
      <c r="AG6" s="22" t="s">
        <v>9</v>
      </c>
    </row>
    <row r="7" spans="1:33" ht="15" customHeight="1">
      <c r="A7" s="29">
        <v>2</v>
      </c>
      <c r="B7" s="30" t="s">
        <v>10</v>
      </c>
      <c r="C7" s="31">
        <v>1248</v>
      </c>
      <c r="D7" s="31">
        <v>1248</v>
      </c>
      <c r="E7" s="31">
        <v>11</v>
      </c>
      <c r="F7" s="31">
        <v>1248</v>
      </c>
      <c r="G7" s="31">
        <v>176</v>
      </c>
      <c r="H7" s="31">
        <v>176</v>
      </c>
      <c r="I7" s="31">
        <v>176</v>
      </c>
      <c r="J7" s="32">
        <v>10.08</v>
      </c>
      <c r="K7" s="31">
        <v>176</v>
      </c>
      <c r="L7" s="31">
        <v>0</v>
      </c>
      <c r="M7" s="31">
        <v>0</v>
      </c>
      <c r="N7" s="33">
        <v>0</v>
      </c>
      <c r="O7" s="31">
        <v>126</v>
      </c>
      <c r="P7" s="31">
        <v>8.08</v>
      </c>
      <c r="Q7" s="31">
        <v>126</v>
      </c>
      <c r="R7" s="31">
        <v>0</v>
      </c>
      <c r="S7" s="31">
        <v>50</v>
      </c>
      <c r="T7" s="34">
        <v>0</v>
      </c>
      <c r="U7" s="31">
        <v>126</v>
      </c>
      <c r="V7" s="32">
        <v>8.08</v>
      </c>
      <c r="W7" s="31">
        <v>126</v>
      </c>
      <c r="X7" s="31">
        <v>0</v>
      </c>
      <c r="Y7" s="31">
        <v>0</v>
      </c>
      <c r="Z7" s="35">
        <v>0</v>
      </c>
      <c r="AA7" s="31">
        <v>126</v>
      </c>
      <c r="AB7" s="32">
        <v>8.08</v>
      </c>
      <c r="AC7" s="31">
        <v>0</v>
      </c>
      <c r="AD7" s="31">
        <v>0</v>
      </c>
      <c r="AE7" s="31">
        <v>126</v>
      </c>
      <c r="AF7" s="36">
        <v>0</v>
      </c>
      <c r="AG7" s="30" t="s">
        <v>10</v>
      </c>
    </row>
    <row r="8" spans="1:33" ht="15" customHeight="1">
      <c r="A8" s="29">
        <v>3</v>
      </c>
      <c r="B8" s="30" t="s">
        <v>11</v>
      </c>
      <c r="C8" s="31">
        <v>1857</v>
      </c>
      <c r="D8" s="31">
        <v>1857</v>
      </c>
      <c r="E8" s="31">
        <v>411</v>
      </c>
      <c r="F8" s="31">
        <v>1696</v>
      </c>
      <c r="G8" s="31">
        <v>5467</v>
      </c>
      <c r="H8" s="31">
        <v>5158</v>
      </c>
      <c r="I8" s="31">
        <v>2210</v>
      </c>
      <c r="J8" s="32">
        <v>1816.27</v>
      </c>
      <c r="K8" s="31">
        <v>2210</v>
      </c>
      <c r="L8" s="31">
        <v>2543</v>
      </c>
      <c r="M8" s="31">
        <v>0</v>
      </c>
      <c r="N8" s="33">
        <v>405</v>
      </c>
      <c r="O8" s="31">
        <v>1201</v>
      </c>
      <c r="P8" s="32">
        <v>837.04</v>
      </c>
      <c r="Q8" s="31">
        <v>1201</v>
      </c>
      <c r="R8" s="31">
        <v>889</v>
      </c>
      <c r="S8" s="31">
        <v>16</v>
      </c>
      <c r="T8" s="34">
        <v>104</v>
      </c>
      <c r="U8" s="31">
        <v>1201</v>
      </c>
      <c r="V8" s="32">
        <v>837.04</v>
      </c>
      <c r="W8" s="31">
        <v>1201</v>
      </c>
      <c r="X8" s="31">
        <v>0</v>
      </c>
      <c r="Y8" s="31">
        <v>0</v>
      </c>
      <c r="Z8" s="35">
        <v>0</v>
      </c>
      <c r="AA8" s="31">
        <v>1201</v>
      </c>
      <c r="AB8" s="32">
        <v>837.04</v>
      </c>
      <c r="AC8" s="31">
        <v>0</v>
      </c>
      <c r="AD8" s="31">
        <v>0</v>
      </c>
      <c r="AE8" s="31">
        <v>3108</v>
      </c>
      <c r="AF8" s="36">
        <v>0</v>
      </c>
      <c r="AG8" s="30" t="s">
        <v>11</v>
      </c>
    </row>
    <row r="9" spans="1:33" ht="15" customHeight="1">
      <c r="A9" s="29">
        <v>4</v>
      </c>
      <c r="B9" s="30" t="s">
        <v>12</v>
      </c>
      <c r="C9" s="31">
        <v>1230</v>
      </c>
      <c r="D9" s="31">
        <v>1230</v>
      </c>
      <c r="E9" s="31">
        <v>3</v>
      </c>
      <c r="F9" s="31">
        <v>1230</v>
      </c>
      <c r="G9" s="31">
        <v>49</v>
      </c>
      <c r="H9" s="31">
        <v>48</v>
      </c>
      <c r="I9" s="31">
        <v>48</v>
      </c>
      <c r="J9" s="32">
        <v>32.47</v>
      </c>
      <c r="K9" s="31">
        <v>48</v>
      </c>
      <c r="L9" s="31">
        <v>0</v>
      </c>
      <c r="M9" s="31">
        <v>0</v>
      </c>
      <c r="N9" s="33">
        <v>0</v>
      </c>
      <c r="O9" s="31">
        <v>47</v>
      </c>
      <c r="P9" s="31">
        <v>31.82</v>
      </c>
      <c r="Q9" s="31">
        <v>47</v>
      </c>
      <c r="R9" s="31">
        <v>1</v>
      </c>
      <c r="S9" s="31">
        <v>0</v>
      </c>
      <c r="T9" s="34">
        <v>0</v>
      </c>
      <c r="U9" s="31">
        <v>47</v>
      </c>
      <c r="V9" s="32">
        <v>31.83</v>
      </c>
      <c r="W9" s="31">
        <v>47</v>
      </c>
      <c r="X9" s="31">
        <v>0</v>
      </c>
      <c r="Y9" s="31">
        <v>0</v>
      </c>
      <c r="Z9" s="35">
        <v>0</v>
      </c>
      <c r="AA9" s="31">
        <v>47</v>
      </c>
      <c r="AB9" s="32">
        <v>31.83</v>
      </c>
      <c r="AC9" s="31">
        <v>0</v>
      </c>
      <c r="AD9" s="31">
        <v>0</v>
      </c>
      <c r="AE9" s="31">
        <v>47</v>
      </c>
      <c r="AF9" s="36">
        <v>0</v>
      </c>
      <c r="AG9" s="30" t="s">
        <v>12</v>
      </c>
    </row>
    <row r="10" spans="1:33" ht="15" customHeight="1">
      <c r="A10" s="29">
        <v>5</v>
      </c>
      <c r="B10" s="30" t="s">
        <v>13</v>
      </c>
      <c r="C10" s="31">
        <v>1575</v>
      </c>
      <c r="D10" s="31">
        <v>1407</v>
      </c>
      <c r="E10" s="31">
        <v>164</v>
      </c>
      <c r="F10" s="31">
        <v>1571</v>
      </c>
      <c r="G10" s="31">
        <v>9170</v>
      </c>
      <c r="H10" s="31">
        <v>9170</v>
      </c>
      <c r="I10" s="31">
        <v>1341</v>
      </c>
      <c r="J10" s="32">
        <v>327.5</v>
      </c>
      <c r="K10" s="31">
        <v>1341</v>
      </c>
      <c r="L10" s="31">
        <v>0</v>
      </c>
      <c r="M10" s="31">
        <v>7829</v>
      </c>
      <c r="N10" s="33">
        <v>0</v>
      </c>
      <c r="O10" s="31">
        <v>1191</v>
      </c>
      <c r="P10" s="32">
        <v>297.8</v>
      </c>
      <c r="Q10" s="31">
        <v>1191</v>
      </c>
      <c r="R10" s="31">
        <v>0</v>
      </c>
      <c r="S10" s="31">
        <v>0</v>
      </c>
      <c r="T10" s="34">
        <v>150</v>
      </c>
      <c r="U10" s="31">
        <v>1177</v>
      </c>
      <c r="V10" s="32">
        <v>287.35</v>
      </c>
      <c r="W10" s="31">
        <v>1177</v>
      </c>
      <c r="X10" s="31">
        <v>0</v>
      </c>
      <c r="Y10" s="31">
        <v>14</v>
      </c>
      <c r="Z10" s="35">
        <v>0</v>
      </c>
      <c r="AA10" s="31">
        <v>927</v>
      </c>
      <c r="AB10" s="32">
        <v>242.62</v>
      </c>
      <c r="AC10" s="31">
        <v>0</v>
      </c>
      <c r="AD10" s="31">
        <v>0</v>
      </c>
      <c r="AE10" s="31">
        <v>1191</v>
      </c>
      <c r="AF10" s="36">
        <v>0</v>
      </c>
      <c r="AG10" s="30" t="s">
        <v>13</v>
      </c>
    </row>
    <row r="11" spans="1:33" ht="15" customHeight="1">
      <c r="A11" s="29">
        <v>6</v>
      </c>
      <c r="B11" s="30" t="s">
        <v>14</v>
      </c>
      <c r="C11" s="31">
        <v>1619</v>
      </c>
      <c r="D11" s="31">
        <v>1619</v>
      </c>
      <c r="E11" s="31">
        <v>0</v>
      </c>
      <c r="F11" s="31">
        <v>1619</v>
      </c>
      <c r="G11" s="31">
        <v>4045</v>
      </c>
      <c r="H11" s="31">
        <v>3028</v>
      </c>
      <c r="I11" s="31">
        <v>2909</v>
      </c>
      <c r="J11" s="32">
        <v>617</v>
      </c>
      <c r="K11" s="31">
        <v>2909</v>
      </c>
      <c r="L11" s="31">
        <v>0</v>
      </c>
      <c r="M11" s="31">
        <v>0</v>
      </c>
      <c r="N11" s="33">
        <v>119</v>
      </c>
      <c r="O11" s="31">
        <v>0</v>
      </c>
      <c r="P11" s="32">
        <v>0</v>
      </c>
      <c r="Q11" s="31">
        <v>0</v>
      </c>
      <c r="R11" s="31">
        <v>2545</v>
      </c>
      <c r="S11" s="31">
        <v>364</v>
      </c>
      <c r="T11" s="34">
        <v>0</v>
      </c>
      <c r="U11" s="31">
        <v>0</v>
      </c>
      <c r="V11" s="32">
        <v>0</v>
      </c>
      <c r="W11" s="31">
        <v>0</v>
      </c>
      <c r="X11" s="31">
        <v>0</v>
      </c>
      <c r="Y11" s="31">
        <v>0</v>
      </c>
      <c r="Z11" s="35">
        <v>0</v>
      </c>
      <c r="AA11" s="31"/>
      <c r="AB11" s="32"/>
      <c r="AC11" s="31">
        <v>0</v>
      </c>
      <c r="AD11" s="31">
        <v>0</v>
      </c>
      <c r="AE11" s="31">
        <v>2833</v>
      </c>
      <c r="AF11" s="36">
        <v>0</v>
      </c>
      <c r="AG11" s="30" t="s">
        <v>14</v>
      </c>
    </row>
    <row r="12" spans="1:33" ht="15" customHeight="1">
      <c r="A12" s="29">
        <v>7</v>
      </c>
      <c r="B12" s="30" t="s">
        <v>15</v>
      </c>
      <c r="C12" s="31">
        <v>1355</v>
      </c>
      <c r="D12" s="31">
        <v>1355</v>
      </c>
      <c r="E12" s="31">
        <v>0</v>
      </c>
      <c r="F12" s="31">
        <v>1317</v>
      </c>
      <c r="G12" s="31">
        <v>2054</v>
      </c>
      <c r="H12" s="31">
        <v>1392</v>
      </c>
      <c r="I12" s="31">
        <v>561</v>
      </c>
      <c r="J12" s="32">
        <v>650.18</v>
      </c>
      <c r="K12" s="31">
        <v>561</v>
      </c>
      <c r="L12" s="31">
        <v>818</v>
      </c>
      <c r="M12" s="31">
        <v>13</v>
      </c>
      <c r="N12" s="33">
        <v>0</v>
      </c>
      <c r="O12" s="31">
        <v>561</v>
      </c>
      <c r="P12" s="32">
        <v>650.18</v>
      </c>
      <c r="Q12" s="31">
        <v>561</v>
      </c>
      <c r="R12" s="31">
        <v>0</v>
      </c>
      <c r="S12" s="31">
        <v>0</v>
      </c>
      <c r="T12" s="34">
        <v>0</v>
      </c>
      <c r="U12" s="31">
        <v>501</v>
      </c>
      <c r="V12" s="32">
        <v>560.62</v>
      </c>
      <c r="W12" s="31">
        <v>501</v>
      </c>
      <c r="X12" s="31">
        <v>0</v>
      </c>
      <c r="Y12" s="31">
        <v>57</v>
      </c>
      <c r="Z12" s="35">
        <v>3</v>
      </c>
      <c r="AA12" s="31">
        <v>341</v>
      </c>
      <c r="AB12" s="32">
        <v>433.27</v>
      </c>
      <c r="AC12" s="31">
        <v>0</v>
      </c>
      <c r="AD12" s="31">
        <v>0</v>
      </c>
      <c r="AE12" s="31">
        <v>1766</v>
      </c>
      <c r="AF12" s="36">
        <v>0</v>
      </c>
      <c r="AG12" s="30" t="s">
        <v>15</v>
      </c>
    </row>
    <row r="13" spans="1:33" ht="15" customHeight="1">
      <c r="A13" s="29">
        <v>8</v>
      </c>
      <c r="B13" s="30" t="s">
        <v>16</v>
      </c>
      <c r="C13" s="31">
        <v>3745</v>
      </c>
      <c r="D13" s="31">
        <v>3738</v>
      </c>
      <c r="E13" s="31">
        <v>8152</v>
      </c>
      <c r="F13" s="31">
        <v>3738</v>
      </c>
      <c r="G13" s="31">
        <v>30827</v>
      </c>
      <c r="H13" s="31">
        <v>28117</v>
      </c>
      <c r="I13" s="31">
        <v>19545</v>
      </c>
      <c r="J13" s="32">
        <v>13403.59</v>
      </c>
      <c r="K13" s="31">
        <v>19545</v>
      </c>
      <c r="L13" s="31">
        <v>5033</v>
      </c>
      <c r="M13" s="31">
        <v>0</v>
      </c>
      <c r="N13" s="33">
        <v>3539</v>
      </c>
      <c r="O13" s="31">
        <v>14370</v>
      </c>
      <c r="P13" s="32">
        <v>8554.19</v>
      </c>
      <c r="Q13" s="31">
        <v>14370</v>
      </c>
      <c r="R13" s="31">
        <v>5175</v>
      </c>
      <c r="S13" s="31">
        <v>0</v>
      </c>
      <c r="T13" s="34">
        <v>0</v>
      </c>
      <c r="U13" s="31">
        <v>14328</v>
      </c>
      <c r="V13" s="32">
        <v>8482.19</v>
      </c>
      <c r="W13" s="31">
        <v>14328</v>
      </c>
      <c r="X13" s="31">
        <v>0</v>
      </c>
      <c r="Y13" s="31">
        <v>0</v>
      </c>
      <c r="Z13" s="35">
        <v>42</v>
      </c>
      <c r="AA13" s="31">
        <v>12963</v>
      </c>
      <c r="AB13" s="32">
        <v>6606.12</v>
      </c>
      <c r="AC13" s="31">
        <v>906</v>
      </c>
      <c r="AD13" s="32">
        <v>703.98</v>
      </c>
      <c r="AE13" s="31">
        <v>7525</v>
      </c>
      <c r="AF13" s="36">
        <v>0</v>
      </c>
      <c r="AG13" s="30" t="s">
        <v>16</v>
      </c>
    </row>
    <row r="14" spans="1:33" ht="15" customHeight="1">
      <c r="A14" s="29">
        <v>9</v>
      </c>
      <c r="B14" s="30" t="s">
        <v>17</v>
      </c>
      <c r="C14" s="31">
        <v>1516</v>
      </c>
      <c r="D14" s="31">
        <v>1504</v>
      </c>
      <c r="E14" s="31">
        <v>65</v>
      </c>
      <c r="F14" s="31">
        <v>1504</v>
      </c>
      <c r="G14" s="31">
        <v>2081</v>
      </c>
      <c r="H14" s="31">
        <v>1380</v>
      </c>
      <c r="I14" s="31">
        <v>1380</v>
      </c>
      <c r="J14" s="32">
        <v>2087.62</v>
      </c>
      <c r="K14" s="31">
        <v>1380</v>
      </c>
      <c r="L14" s="31">
        <v>0</v>
      </c>
      <c r="M14" s="31">
        <v>0</v>
      </c>
      <c r="N14" s="33">
        <v>0</v>
      </c>
      <c r="O14" s="31">
        <v>1280</v>
      </c>
      <c r="P14" s="32">
        <v>2081.55</v>
      </c>
      <c r="Q14" s="31">
        <v>1280</v>
      </c>
      <c r="R14" s="31">
        <v>100</v>
      </c>
      <c r="S14" s="31">
        <v>0</v>
      </c>
      <c r="T14" s="34">
        <v>0</v>
      </c>
      <c r="U14" s="31">
        <v>1233</v>
      </c>
      <c r="V14" s="32">
        <v>2063.12</v>
      </c>
      <c r="W14" s="31">
        <v>1233</v>
      </c>
      <c r="X14" s="31">
        <v>0</v>
      </c>
      <c r="Y14" s="31">
        <v>47</v>
      </c>
      <c r="Z14" s="35">
        <v>0</v>
      </c>
      <c r="AA14" s="31">
        <v>1233</v>
      </c>
      <c r="AB14" s="32">
        <v>2063.12</v>
      </c>
      <c r="AC14" s="31">
        <v>0</v>
      </c>
      <c r="AD14" s="32">
        <v>0</v>
      </c>
      <c r="AE14" s="31">
        <v>1173</v>
      </c>
      <c r="AF14" s="36">
        <v>207</v>
      </c>
      <c r="AG14" s="30" t="s">
        <v>17</v>
      </c>
    </row>
    <row r="15" spans="1:33" ht="15" customHeight="1">
      <c r="A15" s="29">
        <v>10</v>
      </c>
      <c r="B15" s="30" t="s">
        <v>18</v>
      </c>
      <c r="C15" s="31">
        <v>1613</v>
      </c>
      <c r="D15" s="31">
        <v>1613</v>
      </c>
      <c r="E15" s="31">
        <v>12</v>
      </c>
      <c r="F15" s="31">
        <v>1613</v>
      </c>
      <c r="G15" s="31">
        <v>1169</v>
      </c>
      <c r="H15" s="31">
        <v>1169</v>
      </c>
      <c r="I15" s="31">
        <v>1169</v>
      </c>
      <c r="J15" s="32">
        <v>80.41</v>
      </c>
      <c r="K15" s="31">
        <v>1169</v>
      </c>
      <c r="L15" s="31">
        <v>0</v>
      </c>
      <c r="M15" s="31">
        <v>0</v>
      </c>
      <c r="N15" s="33">
        <v>0</v>
      </c>
      <c r="O15" s="31"/>
      <c r="P15" s="32"/>
      <c r="Q15" s="31">
        <v>0</v>
      </c>
      <c r="R15" s="31">
        <v>1169</v>
      </c>
      <c r="S15" s="31">
        <v>0</v>
      </c>
      <c r="T15" s="34">
        <v>0</v>
      </c>
      <c r="U15" s="31">
        <v>0</v>
      </c>
      <c r="V15" s="32">
        <v>0</v>
      </c>
      <c r="W15" s="31">
        <v>0</v>
      </c>
      <c r="X15" s="31">
        <v>0</v>
      </c>
      <c r="Y15" s="31">
        <v>0</v>
      </c>
      <c r="Z15" s="35">
        <v>0</v>
      </c>
      <c r="AA15" s="31"/>
      <c r="AB15" s="32">
        <v>0</v>
      </c>
      <c r="AC15" s="31">
        <v>0</v>
      </c>
      <c r="AD15" s="32">
        <v>0</v>
      </c>
      <c r="AE15" s="31">
        <v>604</v>
      </c>
      <c r="AF15" s="36">
        <v>0</v>
      </c>
      <c r="AG15" s="30" t="s">
        <v>18</v>
      </c>
    </row>
    <row r="16" spans="1:34" s="1" customFormat="1" ht="15" customHeight="1">
      <c r="A16" s="98" t="s">
        <v>60</v>
      </c>
      <c r="B16" s="99"/>
      <c r="C16" s="53">
        <f>SUM(C6:C15)</f>
        <v>18449</v>
      </c>
      <c r="D16" s="53">
        <f aca="true" t="shared" si="0" ref="D16:AF16">SUM(D6:D15)</f>
        <v>18262</v>
      </c>
      <c r="E16" s="53">
        <f t="shared" si="0"/>
        <v>9213</v>
      </c>
      <c r="F16" s="53">
        <f t="shared" si="0"/>
        <v>18227</v>
      </c>
      <c r="G16" s="53">
        <f t="shared" si="0"/>
        <v>58844</v>
      </c>
      <c r="H16" s="53">
        <f>SUM(H6:H15)</f>
        <v>53006</v>
      </c>
      <c r="I16" s="53">
        <f t="shared" si="0"/>
        <v>30439</v>
      </c>
      <c r="J16" s="54">
        <f t="shared" si="0"/>
        <v>19621.629999999997</v>
      </c>
      <c r="K16" s="55">
        <f t="shared" si="0"/>
        <v>30439</v>
      </c>
      <c r="L16" s="55">
        <f t="shared" si="0"/>
        <v>9904</v>
      </c>
      <c r="M16" s="55">
        <f t="shared" si="0"/>
        <v>7842</v>
      </c>
      <c r="N16" s="55">
        <f t="shared" si="0"/>
        <v>4811</v>
      </c>
      <c r="O16" s="55">
        <f t="shared" si="0"/>
        <v>19526</v>
      </c>
      <c r="P16" s="54">
        <f t="shared" si="0"/>
        <v>12773.490000000002</v>
      </c>
      <c r="Q16" s="55">
        <f t="shared" si="0"/>
        <v>19526</v>
      </c>
      <c r="R16" s="55">
        <f t="shared" si="0"/>
        <v>9879</v>
      </c>
      <c r="S16" s="55">
        <f t="shared" si="0"/>
        <v>430</v>
      </c>
      <c r="T16" s="79">
        <f t="shared" si="0"/>
        <v>604</v>
      </c>
      <c r="U16" s="55">
        <f t="shared" si="0"/>
        <v>19363</v>
      </c>
      <c r="V16" s="54">
        <f t="shared" si="0"/>
        <v>12583.060000000001</v>
      </c>
      <c r="W16" s="55">
        <f t="shared" si="0"/>
        <v>19363</v>
      </c>
      <c r="X16" s="55">
        <f t="shared" si="0"/>
        <v>0</v>
      </c>
      <c r="Y16" s="55">
        <f t="shared" si="0"/>
        <v>118</v>
      </c>
      <c r="Z16" s="79">
        <f t="shared" si="0"/>
        <v>45</v>
      </c>
      <c r="AA16" s="55">
        <f t="shared" si="0"/>
        <v>17588</v>
      </c>
      <c r="AB16" s="54">
        <f t="shared" si="0"/>
        <v>10534.91</v>
      </c>
      <c r="AC16" s="55">
        <f t="shared" si="0"/>
        <v>906</v>
      </c>
      <c r="AD16" s="54">
        <f t="shared" si="0"/>
        <v>703.98</v>
      </c>
      <c r="AE16" s="55">
        <f t="shared" si="0"/>
        <v>19583</v>
      </c>
      <c r="AF16" s="56">
        <f t="shared" si="0"/>
        <v>207</v>
      </c>
      <c r="AG16" s="80" t="s">
        <v>116</v>
      </c>
      <c r="AH16" s="2"/>
    </row>
    <row r="17" spans="1:33" ht="15" customHeight="1">
      <c r="A17" s="29">
        <v>1</v>
      </c>
      <c r="B17" s="30" t="s">
        <v>20</v>
      </c>
      <c r="C17" s="31">
        <v>1632</v>
      </c>
      <c r="D17" s="31">
        <v>1632</v>
      </c>
      <c r="E17" s="31">
        <v>1663</v>
      </c>
      <c r="F17" s="31">
        <v>1632</v>
      </c>
      <c r="G17" s="31">
        <v>8080</v>
      </c>
      <c r="H17" s="31">
        <v>7563</v>
      </c>
      <c r="I17" s="31">
        <v>7045</v>
      </c>
      <c r="J17" s="32">
        <v>3951.9</v>
      </c>
      <c r="K17" s="31">
        <v>7045</v>
      </c>
      <c r="L17" s="31">
        <v>518</v>
      </c>
      <c r="M17" s="31">
        <v>0</v>
      </c>
      <c r="N17" s="33">
        <v>0</v>
      </c>
      <c r="O17" s="31">
        <v>3006</v>
      </c>
      <c r="P17" s="32">
        <v>1863.69</v>
      </c>
      <c r="Q17" s="31">
        <v>3006</v>
      </c>
      <c r="R17" s="31">
        <v>4039</v>
      </c>
      <c r="S17" s="31">
        <v>0</v>
      </c>
      <c r="T17" s="34">
        <v>0</v>
      </c>
      <c r="U17" s="31">
        <v>2475</v>
      </c>
      <c r="V17" s="32">
        <v>1506.99</v>
      </c>
      <c r="W17" s="31">
        <v>2475</v>
      </c>
      <c r="X17" s="31">
        <v>386</v>
      </c>
      <c r="Y17" s="31">
        <v>131</v>
      </c>
      <c r="Z17" s="35">
        <v>14</v>
      </c>
      <c r="AA17" s="31">
        <v>2475</v>
      </c>
      <c r="AB17" s="32">
        <v>1506.99</v>
      </c>
      <c r="AC17" s="31">
        <v>991</v>
      </c>
      <c r="AD17" s="32">
        <v>415.91</v>
      </c>
      <c r="AE17" s="31">
        <v>2790</v>
      </c>
      <c r="AF17" s="36">
        <v>316</v>
      </c>
      <c r="AG17" s="30" t="s">
        <v>20</v>
      </c>
    </row>
    <row r="18" spans="1:33" ht="15" customHeight="1">
      <c r="A18" s="29">
        <v>2</v>
      </c>
      <c r="B18" s="30" t="s">
        <v>21</v>
      </c>
      <c r="C18" s="31">
        <v>1207</v>
      </c>
      <c r="D18" s="31">
        <v>1207</v>
      </c>
      <c r="E18" s="31">
        <v>789</v>
      </c>
      <c r="F18" s="31">
        <v>1185</v>
      </c>
      <c r="G18" s="31">
        <v>3249</v>
      </c>
      <c r="H18" s="31">
        <v>2783</v>
      </c>
      <c r="I18" s="31">
        <v>2361</v>
      </c>
      <c r="J18" s="32">
        <v>3388.35</v>
      </c>
      <c r="K18" s="31">
        <v>2361</v>
      </c>
      <c r="L18" s="31">
        <v>214</v>
      </c>
      <c r="M18" s="31">
        <v>208</v>
      </c>
      <c r="N18" s="33">
        <v>0</v>
      </c>
      <c r="O18" s="31">
        <v>956</v>
      </c>
      <c r="P18" s="32">
        <v>2103.3</v>
      </c>
      <c r="Q18" s="31">
        <v>956</v>
      </c>
      <c r="R18" s="31">
        <v>919</v>
      </c>
      <c r="S18" s="31">
        <v>238</v>
      </c>
      <c r="T18" s="34">
        <v>248</v>
      </c>
      <c r="U18" s="31">
        <v>717</v>
      </c>
      <c r="V18" s="32">
        <v>1313.72</v>
      </c>
      <c r="W18" s="31">
        <v>717</v>
      </c>
      <c r="X18" s="31">
        <v>0</v>
      </c>
      <c r="Y18" s="31">
        <v>144</v>
      </c>
      <c r="Z18" s="35">
        <v>95</v>
      </c>
      <c r="AA18" s="31">
        <v>686</v>
      </c>
      <c r="AB18" s="32">
        <v>1225.85</v>
      </c>
      <c r="AC18" s="31">
        <v>0</v>
      </c>
      <c r="AD18" s="32">
        <v>0</v>
      </c>
      <c r="AE18" s="31">
        <v>1626</v>
      </c>
      <c r="AF18" s="36">
        <v>64</v>
      </c>
      <c r="AG18" s="30" t="s">
        <v>21</v>
      </c>
    </row>
    <row r="19" spans="1:33" ht="15" customHeight="1">
      <c r="A19" s="29">
        <v>3</v>
      </c>
      <c r="B19" s="30" t="s">
        <v>22</v>
      </c>
      <c r="C19" s="31">
        <v>1753</v>
      </c>
      <c r="D19" s="31">
        <v>1753</v>
      </c>
      <c r="E19" s="31">
        <v>1753</v>
      </c>
      <c r="F19" s="31">
        <v>1753</v>
      </c>
      <c r="G19" s="31">
        <v>3641</v>
      </c>
      <c r="H19" s="31">
        <v>3641</v>
      </c>
      <c r="I19" s="31">
        <v>3641</v>
      </c>
      <c r="J19" s="32">
        <v>6635</v>
      </c>
      <c r="K19" s="31">
        <v>3641</v>
      </c>
      <c r="L19" s="31">
        <v>0</v>
      </c>
      <c r="M19" s="31">
        <v>0</v>
      </c>
      <c r="N19" s="33">
        <v>0</v>
      </c>
      <c r="O19" s="31">
        <v>725</v>
      </c>
      <c r="P19" s="32">
        <v>1896.44</v>
      </c>
      <c r="Q19" s="31">
        <v>725</v>
      </c>
      <c r="R19" s="31">
        <v>708</v>
      </c>
      <c r="S19" s="31">
        <v>0</v>
      </c>
      <c r="T19" s="34">
        <v>2208</v>
      </c>
      <c r="U19" s="31">
        <v>725</v>
      </c>
      <c r="V19" s="32">
        <v>1896.44</v>
      </c>
      <c r="W19" s="31">
        <v>725</v>
      </c>
      <c r="X19" s="31">
        <v>0</v>
      </c>
      <c r="Y19" s="31">
        <v>0</v>
      </c>
      <c r="Z19" s="35">
        <v>0</v>
      </c>
      <c r="AA19" s="31">
        <v>623</v>
      </c>
      <c r="AB19" s="32">
        <v>1812.44</v>
      </c>
      <c r="AC19" s="31">
        <v>0</v>
      </c>
      <c r="AD19" s="32">
        <v>0</v>
      </c>
      <c r="AE19" s="31">
        <v>1700</v>
      </c>
      <c r="AF19" s="36">
        <v>0</v>
      </c>
      <c r="AG19" s="30" t="s">
        <v>22</v>
      </c>
    </row>
    <row r="20" spans="1:33" ht="15" customHeight="1">
      <c r="A20" s="29">
        <v>4</v>
      </c>
      <c r="B20" s="30" t="s">
        <v>23</v>
      </c>
      <c r="C20" s="31">
        <v>744</v>
      </c>
      <c r="D20" s="31">
        <v>744</v>
      </c>
      <c r="E20" s="31">
        <v>648</v>
      </c>
      <c r="F20" s="31">
        <v>744</v>
      </c>
      <c r="G20" s="31">
        <v>7953</v>
      </c>
      <c r="H20" s="31">
        <v>7953</v>
      </c>
      <c r="I20" s="31">
        <v>7953</v>
      </c>
      <c r="J20" s="32">
        <v>10659</v>
      </c>
      <c r="K20" s="31">
        <v>7953</v>
      </c>
      <c r="L20" s="31">
        <v>0</v>
      </c>
      <c r="M20" s="31">
        <v>0</v>
      </c>
      <c r="N20" s="33">
        <v>0</v>
      </c>
      <c r="O20" s="31">
        <v>2657</v>
      </c>
      <c r="P20" s="32">
        <v>2243.65</v>
      </c>
      <c r="Q20" s="31">
        <v>2657</v>
      </c>
      <c r="R20" s="31">
        <v>2614</v>
      </c>
      <c r="S20" s="31">
        <v>900</v>
      </c>
      <c r="T20" s="34">
        <v>1782</v>
      </c>
      <c r="U20" s="31">
        <v>2517</v>
      </c>
      <c r="V20" s="32">
        <v>2113.65</v>
      </c>
      <c r="W20" s="31">
        <v>2517</v>
      </c>
      <c r="X20" s="31">
        <v>0</v>
      </c>
      <c r="Y20" s="31">
        <v>0</v>
      </c>
      <c r="Z20" s="35">
        <v>140</v>
      </c>
      <c r="AA20" s="31">
        <v>2517</v>
      </c>
      <c r="AB20" s="32">
        <v>2113.65</v>
      </c>
      <c r="AC20" s="31">
        <v>749</v>
      </c>
      <c r="AD20" s="32">
        <v>386</v>
      </c>
      <c r="AE20" s="31">
        <v>2882</v>
      </c>
      <c r="AF20" s="36">
        <v>112</v>
      </c>
      <c r="AG20" s="30" t="s">
        <v>23</v>
      </c>
    </row>
    <row r="21" spans="1:33" ht="15" customHeight="1">
      <c r="A21" s="29">
        <v>5</v>
      </c>
      <c r="B21" s="30" t="s">
        <v>24</v>
      </c>
      <c r="C21" s="31">
        <v>1030</v>
      </c>
      <c r="D21" s="31">
        <v>973</v>
      </c>
      <c r="E21" s="31">
        <v>50</v>
      </c>
      <c r="F21" s="31">
        <v>1011</v>
      </c>
      <c r="G21" s="31">
        <v>11726</v>
      </c>
      <c r="H21" s="31">
        <v>11726</v>
      </c>
      <c r="I21" s="31">
        <v>11726</v>
      </c>
      <c r="J21" s="32">
        <v>16402.2</v>
      </c>
      <c r="K21" s="31">
        <v>11726</v>
      </c>
      <c r="L21" s="31">
        <v>0</v>
      </c>
      <c r="M21" s="31">
        <v>0</v>
      </c>
      <c r="N21" s="33">
        <v>0</v>
      </c>
      <c r="O21" s="31">
        <v>3812</v>
      </c>
      <c r="P21" s="32">
        <v>5825.35</v>
      </c>
      <c r="Q21" s="31">
        <v>3812</v>
      </c>
      <c r="R21" s="31">
        <v>4078</v>
      </c>
      <c r="S21" s="31">
        <v>1975</v>
      </c>
      <c r="T21" s="34">
        <v>1861</v>
      </c>
      <c r="U21" s="31">
        <v>3618</v>
      </c>
      <c r="V21" s="32">
        <v>5457.83</v>
      </c>
      <c r="W21" s="31">
        <v>3618</v>
      </c>
      <c r="X21" s="31">
        <v>0</v>
      </c>
      <c r="Y21" s="31">
        <v>0</v>
      </c>
      <c r="Z21" s="35">
        <v>194</v>
      </c>
      <c r="AA21" s="31">
        <v>3618</v>
      </c>
      <c r="AB21" s="32">
        <v>5457.83</v>
      </c>
      <c r="AC21" s="31">
        <v>0</v>
      </c>
      <c r="AD21" s="32">
        <v>0</v>
      </c>
      <c r="AE21" s="31">
        <v>4082</v>
      </c>
      <c r="AF21" s="36">
        <v>0</v>
      </c>
      <c r="AG21" s="30" t="s">
        <v>24</v>
      </c>
    </row>
    <row r="22" spans="1:33" ht="15" customHeight="1">
      <c r="A22" s="29">
        <v>6</v>
      </c>
      <c r="B22" s="30" t="s">
        <v>25</v>
      </c>
      <c r="C22" s="31">
        <v>352</v>
      </c>
      <c r="D22" s="31">
        <v>331</v>
      </c>
      <c r="E22" s="31">
        <v>331</v>
      </c>
      <c r="F22" s="31">
        <v>331</v>
      </c>
      <c r="G22" s="31">
        <v>9077</v>
      </c>
      <c r="H22" s="31">
        <v>9077</v>
      </c>
      <c r="I22" s="31">
        <v>9077</v>
      </c>
      <c r="J22" s="32">
        <v>9386.04</v>
      </c>
      <c r="K22" s="31">
        <v>9077</v>
      </c>
      <c r="L22" s="31">
        <v>0</v>
      </c>
      <c r="M22" s="31">
        <v>0</v>
      </c>
      <c r="N22" s="33">
        <v>0</v>
      </c>
      <c r="O22" s="31">
        <v>1942</v>
      </c>
      <c r="P22" s="32">
        <v>1848.66</v>
      </c>
      <c r="Q22" s="31">
        <v>1942</v>
      </c>
      <c r="R22" s="31">
        <v>5792</v>
      </c>
      <c r="S22" s="31">
        <v>0</v>
      </c>
      <c r="T22" s="34">
        <v>1343</v>
      </c>
      <c r="U22" s="31">
        <v>1942</v>
      </c>
      <c r="V22" s="32">
        <v>1848.66</v>
      </c>
      <c r="W22" s="31">
        <v>1942</v>
      </c>
      <c r="X22" s="31">
        <v>0</v>
      </c>
      <c r="Y22" s="31">
        <v>0</v>
      </c>
      <c r="Z22" s="35">
        <v>0</v>
      </c>
      <c r="AA22" s="31">
        <v>1576</v>
      </c>
      <c r="AB22" s="32">
        <v>1697.34</v>
      </c>
      <c r="AC22" s="31">
        <v>0</v>
      </c>
      <c r="AD22" s="32">
        <v>0</v>
      </c>
      <c r="AE22" s="31">
        <v>5800</v>
      </c>
      <c r="AF22" s="36">
        <v>0</v>
      </c>
      <c r="AG22" s="30" t="s">
        <v>25</v>
      </c>
    </row>
    <row r="23" spans="1:33" ht="15" customHeight="1">
      <c r="A23" s="29">
        <v>7</v>
      </c>
      <c r="B23" s="30" t="s">
        <v>26</v>
      </c>
      <c r="C23" s="31">
        <v>2039</v>
      </c>
      <c r="D23" s="31">
        <v>2039</v>
      </c>
      <c r="E23" s="31">
        <v>12810</v>
      </c>
      <c r="F23" s="31">
        <v>2035</v>
      </c>
      <c r="G23" s="31">
        <v>39428</v>
      </c>
      <c r="H23" s="31">
        <v>24010</v>
      </c>
      <c r="I23" s="31">
        <v>18656</v>
      </c>
      <c r="J23" s="32">
        <v>51341.68</v>
      </c>
      <c r="K23" s="31">
        <v>18656</v>
      </c>
      <c r="L23" s="31">
        <v>5354</v>
      </c>
      <c r="M23" s="31">
        <v>0</v>
      </c>
      <c r="N23" s="33">
        <v>0</v>
      </c>
      <c r="O23" s="31">
        <v>14733</v>
      </c>
      <c r="P23" s="32">
        <v>16240.03</v>
      </c>
      <c r="Q23" s="31">
        <v>14733</v>
      </c>
      <c r="R23" s="31">
        <v>2835</v>
      </c>
      <c r="S23" s="31">
        <v>1088</v>
      </c>
      <c r="T23" s="34">
        <v>0</v>
      </c>
      <c r="U23" s="31">
        <v>14733</v>
      </c>
      <c r="V23" s="32">
        <v>16240.03</v>
      </c>
      <c r="W23" s="31">
        <v>14733</v>
      </c>
      <c r="X23" s="31">
        <v>0</v>
      </c>
      <c r="Y23" s="31">
        <v>0</v>
      </c>
      <c r="Z23" s="35">
        <v>0</v>
      </c>
      <c r="AA23" s="31">
        <v>14003</v>
      </c>
      <c r="AB23" s="32">
        <v>15496.8</v>
      </c>
      <c r="AC23" s="31">
        <v>3295</v>
      </c>
      <c r="AD23" s="32">
        <v>4395.97</v>
      </c>
      <c r="AE23" s="31">
        <v>18968</v>
      </c>
      <c r="AF23" s="36">
        <v>906</v>
      </c>
      <c r="AG23" s="30" t="s">
        <v>26</v>
      </c>
    </row>
    <row r="24" spans="1:33" ht="15" customHeight="1">
      <c r="A24" s="29">
        <v>8</v>
      </c>
      <c r="B24" s="30" t="s">
        <v>27</v>
      </c>
      <c r="C24" s="31">
        <v>1262</v>
      </c>
      <c r="D24" s="31">
        <v>1224</v>
      </c>
      <c r="E24" s="31">
        <v>1660</v>
      </c>
      <c r="F24" s="31">
        <v>1224</v>
      </c>
      <c r="G24" s="31">
        <v>20933</v>
      </c>
      <c r="H24" s="31">
        <v>16993</v>
      </c>
      <c r="I24" s="31">
        <v>11985</v>
      </c>
      <c r="J24" s="32">
        <v>14746.04</v>
      </c>
      <c r="K24" s="31">
        <v>11985</v>
      </c>
      <c r="L24" s="31">
        <v>5008</v>
      </c>
      <c r="M24" s="31">
        <v>0</v>
      </c>
      <c r="N24" s="33">
        <v>0</v>
      </c>
      <c r="O24" s="31">
        <v>7728</v>
      </c>
      <c r="P24" s="32">
        <v>11246.19</v>
      </c>
      <c r="Q24" s="31">
        <v>7728</v>
      </c>
      <c r="R24" s="31">
        <v>2643</v>
      </c>
      <c r="S24" s="31">
        <v>589</v>
      </c>
      <c r="T24" s="34">
        <v>1025</v>
      </c>
      <c r="U24" s="31">
        <v>7728</v>
      </c>
      <c r="V24" s="32">
        <v>11246.19</v>
      </c>
      <c r="W24" s="31">
        <v>7728</v>
      </c>
      <c r="X24" s="31">
        <v>0</v>
      </c>
      <c r="Y24" s="31">
        <v>0</v>
      </c>
      <c r="Z24" s="35">
        <v>0</v>
      </c>
      <c r="AA24" s="31">
        <v>7728</v>
      </c>
      <c r="AB24" s="32">
        <v>11246.19</v>
      </c>
      <c r="AC24" s="31">
        <v>0</v>
      </c>
      <c r="AD24" s="32">
        <v>0</v>
      </c>
      <c r="AE24" s="31">
        <v>5637</v>
      </c>
      <c r="AF24" s="36">
        <v>360</v>
      </c>
      <c r="AG24" s="30" t="s">
        <v>27</v>
      </c>
    </row>
    <row r="25" spans="1:33" ht="15" customHeight="1">
      <c r="A25" s="29">
        <v>9</v>
      </c>
      <c r="B25" s="30" t="s">
        <v>28</v>
      </c>
      <c r="C25" s="31">
        <v>825</v>
      </c>
      <c r="D25" s="31">
        <v>825</v>
      </c>
      <c r="E25" s="31">
        <v>837</v>
      </c>
      <c r="F25" s="31">
        <v>825</v>
      </c>
      <c r="G25" s="31">
        <v>3269</v>
      </c>
      <c r="H25" s="31">
        <v>3269</v>
      </c>
      <c r="I25" s="31">
        <v>1409</v>
      </c>
      <c r="J25" s="32">
        <v>3298.25</v>
      </c>
      <c r="K25" s="31">
        <v>1409</v>
      </c>
      <c r="L25" s="31">
        <v>0</v>
      </c>
      <c r="M25" s="31">
        <v>0</v>
      </c>
      <c r="N25" s="33">
        <v>1860</v>
      </c>
      <c r="O25" s="31">
        <v>316</v>
      </c>
      <c r="P25" s="32">
        <v>623.553</v>
      </c>
      <c r="Q25" s="31">
        <v>316</v>
      </c>
      <c r="R25" s="31">
        <v>217</v>
      </c>
      <c r="S25" s="31">
        <v>0</v>
      </c>
      <c r="T25" s="34">
        <v>876</v>
      </c>
      <c r="U25" s="31">
        <v>234</v>
      </c>
      <c r="V25" s="32">
        <v>452.09</v>
      </c>
      <c r="W25" s="31">
        <v>234</v>
      </c>
      <c r="X25" s="31">
        <v>0</v>
      </c>
      <c r="Y25" s="31">
        <v>51</v>
      </c>
      <c r="Z25" s="35">
        <v>31</v>
      </c>
      <c r="AA25" s="31">
        <v>234</v>
      </c>
      <c r="AB25" s="32">
        <v>452.09</v>
      </c>
      <c r="AC25" s="31">
        <v>0</v>
      </c>
      <c r="AD25" s="32">
        <v>0</v>
      </c>
      <c r="AE25" s="31">
        <v>234</v>
      </c>
      <c r="AF25" s="36">
        <v>0</v>
      </c>
      <c r="AG25" s="30" t="s">
        <v>28</v>
      </c>
    </row>
    <row r="26" spans="1:33" ht="15" customHeight="1">
      <c r="A26" s="29">
        <v>10</v>
      </c>
      <c r="B26" s="30" t="s">
        <v>29</v>
      </c>
      <c r="C26" s="31">
        <v>1668</v>
      </c>
      <c r="D26" s="31">
        <v>1668</v>
      </c>
      <c r="E26" s="31">
        <v>340</v>
      </c>
      <c r="F26" s="31">
        <v>1668</v>
      </c>
      <c r="G26" s="31">
        <v>15133</v>
      </c>
      <c r="H26" s="31">
        <v>15133</v>
      </c>
      <c r="I26" s="31">
        <v>12163</v>
      </c>
      <c r="J26" s="32">
        <v>25350.76</v>
      </c>
      <c r="K26" s="31">
        <v>12163</v>
      </c>
      <c r="L26" s="31">
        <v>2970</v>
      </c>
      <c r="M26" s="31">
        <v>0</v>
      </c>
      <c r="N26" s="33">
        <v>0</v>
      </c>
      <c r="O26" s="31">
        <v>9110</v>
      </c>
      <c r="P26" s="32">
        <v>17269.69</v>
      </c>
      <c r="Q26" s="31">
        <v>9110</v>
      </c>
      <c r="R26" s="31">
        <v>1572</v>
      </c>
      <c r="S26" s="31">
        <v>1344</v>
      </c>
      <c r="T26" s="34">
        <v>137</v>
      </c>
      <c r="U26" s="31">
        <v>8023</v>
      </c>
      <c r="V26" s="32">
        <v>16263.67</v>
      </c>
      <c r="W26" s="31">
        <v>8023</v>
      </c>
      <c r="X26" s="31">
        <v>0</v>
      </c>
      <c r="Y26" s="31">
        <v>1087</v>
      </c>
      <c r="Z26" s="35">
        <v>0</v>
      </c>
      <c r="AA26" s="31">
        <v>8023</v>
      </c>
      <c r="AB26" s="32">
        <v>16263.67</v>
      </c>
      <c r="AC26" s="31">
        <v>412</v>
      </c>
      <c r="AD26" s="32">
        <v>377.43</v>
      </c>
      <c r="AE26" s="31">
        <v>7246</v>
      </c>
      <c r="AF26" s="36">
        <v>223</v>
      </c>
      <c r="AG26" s="30" t="s">
        <v>29</v>
      </c>
    </row>
    <row r="27" spans="1:34" s="1" customFormat="1" ht="15" customHeight="1">
      <c r="A27" s="132" t="s">
        <v>61</v>
      </c>
      <c r="B27" s="133"/>
      <c r="C27" s="53">
        <f>SUM(C17:C26)</f>
        <v>12512</v>
      </c>
      <c r="D27" s="53">
        <f aca="true" t="shared" si="1" ref="D27:AF27">SUM(D17:D26)</f>
        <v>12396</v>
      </c>
      <c r="E27" s="53">
        <f t="shared" si="1"/>
        <v>20881</v>
      </c>
      <c r="F27" s="53">
        <f t="shared" si="1"/>
        <v>12408</v>
      </c>
      <c r="G27" s="53">
        <f t="shared" si="1"/>
        <v>122489</v>
      </c>
      <c r="H27" s="53">
        <f t="shared" si="1"/>
        <v>102148</v>
      </c>
      <c r="I27" s="53">
        <f t="shared" si="1"/>
        <v>86016</v>
      </c>
      <c r="J27" s="54">
        <f t="shared" si="1"/>
        <v>145159.22</v>
      </c>
      <c r="K27" s="55">
        <f t="shared" si="1"/>
        <v>86016</v>
      </c>
      <c r="L27" s="55">
        <f t="shared" si="1"/>
        <v>14064</v>
      </c>
      <c r="M27" s="55">
        <f t="shared" si="1"/>
        <v>208</v>
      </c>
      <c r="N27" s="55">
        <f t="shared" si="1"/>
        <v>1860</v>
      </c>
      <c r="O27" s="55">
        <f t="shared" si="1"/>
        <v>44985</v>
      </c>
      <c r="P27" s="54">
        <f t="shared" si="1"/>
        <v>61160.553</v>
      </c>
      <c r="Q27" s="55">
        <f t="shared" si="1"/>
        <v>44985</v>
      </c>
      <c r="R27" s="55">
        <f t="shared" si="1"/>
        <v>25417</v>
      </c>
      <c r="S27" s="55">
        <f t="shared" si="1"/>
        <v>6134</v>
      </c>
      <c r="T27" s="79">
        <f t="shared" si="1"/>
        <v>9480</v>
      </c>
      <c r="U27" s="55">
        <f t="shared" si="1"/>
        <v>42712</v>
      </c>
      <c r="V27" s="54">
        <f t="shared" si="1"/>
        <v>58339.27</v>
      </c>
      <c r="W27" s="55">
        <f t="shared" si="1"/>
        <v>42712</v>
      </c>
      <c r="X27" s="55">
        <f t="shared" si="1"/>
        <v>386</v>
      </c>
      <c r="Y27" s="55">
        <f t="shared" si="1"/>
        <v>1413</v>
      </c>
      <c r="Z27" s="79">
        <f t="shared" si="1"/>
        <v>474</v>
      </c>
      <c r="AA27" s="55">
        <f t="shared" si="1"/>
        <v>41483</v>
      </c>
      <c r="AB27" s="54">
        <f t="shared" si="1"/>
        <v>57272.85</v>
      </c>
      <c r="AC27" s="55">
        <f t="shared" si="1"/>
        <v>5447</v>
      </c>
      <c r="AD27" s="54">
        <f t="shared" si="1"/>
        <v>5575.31</v>
      </c>
      <c r="AE27" s="55">
        <f t="shared" si="1"/>
        <v>50965</v>
      </c>
      <c r="AF27" s="56">
        <f t="shared" si="1"/>
        <v>1981</v>
      </c>
      <c r="AG27" s="53" t="s">
        <v>117</v>
      </c>
      <c r="AH27" s="2"/>
    </row>
    <row r="28" spans="1:33" ht="15" customHeight="1">
      <c r="A28" s="29">
        <v>1</v>
      </c>
      <c r="B28" s="30" t="s">
        <v>30</v>
      </c>
      <c r="C28" s="31">
        <v>1190</v>
      </c>
      <c r="D28" s="31">
        <v>1128</v>
      </c>
      <c r="E28" s="31">
        <v>1133</v>
      </c>
      <c r="F28" s="31">
        <v>1130</v>
      </c>
      <c r="G28" s="31">
        <v>3361</v>
      </c>
      <c r="H28" s="31">
        <v>3361</v>
      </c>
      <c r="I28" s="31">
        <v>2808</v>
      </c>
      <c r="J28" s="32">
        <v>4438.4</v>
      </c>
      <c r="K28" s="31">
        <v>2808</v>
      </c>
      <c r="L28" s="31">
        <v>0</v>
      </c>
      <c r="M28" s="31">
        <v>0</v>
      </c>
      <c r="N28" s="33">
        <v>553</v>
      </c>
      <c r="O28" s="31">
        <v>908</v>
      </c>
      <c r="P28" s="32">
        <v>1444.72</v>
      </c>
      <c r="Q28" s="31">
        <v>908</v>
      </c>
      <c r="R28" s="31">
        <v>1900</v>
      </c>
      <c r="S28" s="31">
        <v>0</v>
      </c>
      <c r="T28" s="34">
        <v>0</v>
      </c>
      <c r="U28" s="31">
        <v>711</v>
      </c>
      <c r="V28" s="32">
        <v>1203.32</v>
      </c>
      <c r="W28" s="31">
        <v>711</v>
      </c>
      <c r="X28" s="31">
        <v>120</v>
      </c>
      <c r="Y28" s="31">
        <v>0</v>
      </c>
      <c r="Z28" s="35">
        <v>77</v>
      </c>
      <c r="AA28" s="31">
        <v>494</v>
      </c>
      <c r="AB28" s="32">
        <v>599.32</v>
      </c>
      <c r="AC28" s="31">
        <v>0</v>
      </c>
      <c r="AD28" s="32">
        <v>0</v>
      </c>
      <c r="AE28" s="31">
        <v>2850</v>
      </c>
      <c r="AF28" s="36">
        <v>0</v>
      </c>
      <c r="AG28" s="30" t="s">
        <v>30</v>
      </c>
    </row>
    <row r="29" spans="1:33" ht="15" customHeight="1">
      <c r="A29" s="29">
        <v>2</v>
      </c>
      <c r="B29" s="30" t="s">
        <v>31</v>
      </c>
      <c r="C29" s="31">
        <v>1528</v>
      </c>
      <c r="D29" s="31">
        <v>1449</v>
      </c>
      <c r="E29" s="31">
        <v>4578</v>
      </c>
      <c r="F29" s="31">
        <v>1449</v>
      </c>
      <c r="G29" s="31">
        <v>42423</v>
      </c>
      <c r="H29" s="31">
        <v>23921</v>
      </c>
      <c r="I29" s="31">
        <v>23921</v>
      </c>
      <c r="J29" s="32">
        <v>42709.59</v>
      </c>
      <c r="K29" s="31">
        <v>23921</v>
      </c>
      <c r="L29" s="31">
        <v>0</v>
      </c>
      <c r="M29" s="31">
        <v>0</v>
      </c>
      <c r="N29" s="33">
        <v>0</v>
      </c>
      <c r="O29" s="31">
        <v>15965</v>
      </c>
      <c r="P29" s="32">
        <v>28932.81</v>
      </c>
      <c r="Q29" s="31">
        <v>15965</v>
      </c>
      <c r="R29" s="31">
        <v>0</v>
      </c>
      <c r="S29" s="31">
        <v>9731</v>
      </c>
      <c r="T29" s="34">
        <v>1775</v>
      </c>
      <c r="U29" s="31">
        <v>15965</v>
      </c>
      <c r="V29" s="32">
        <v>28932.81</v>
      </c>
      <c r="W29" s="31">
        <v>15965</v>
      </c>
      <c r="X29" s="31">
        <v>0</v>
      </c>
      <c r="Y29" s="31">
        <v>0</v>
      </c>
      <c r="Z29" s="35">
        <v>0</v>
      </c>
      <c r="AA29" s="31">
        <v>15965</v>
      </c>
      <c r="AB29" s="32">
        <v>28932.81</v>
      </c>
      <c r="AC29" s="31">
        <v>1715</v>
      </c>
      <c r="AD29" s="32">
        <v>2938.39</v>
      </c>
      <c r="AE29" s="31">
        <v>13453</v>
      </c>
      <c r="AF29" s="36">
        <v>1775</v>
      </c>
      <c r="AG29" s="30" t="s">
        <v>31</v>
      </c>
    </row>
    <row r="30" spans="1:33" ht="15" customHeight="1">
      <c r="A30" s="29">
        <v>3</v>
      </c>
      <c r="B30" s="30" t="s">
        <v>32</v>
      </c>
      <c r="C30" s="31">
        <v>2831</v>
      </c>
      <c r="D30" s="31">
        <v>2831</v>
      </c>
      <c r="E30" s="31">
        <v>525</v>
      </c>
      <c r="F30" s="31">
        <v>2831</v>
      </c>
      <c r="G30" s="31">
        <v>10352</v>
      </c>
      <c r="H30" s="31">
        <v>8613</v>
      </c>
      <c r="I30" s="31">
        <v>5112</v>
      </c>
      <c r="J30" s="32">
        <v>13538.32</v>
      </c>
      <c r="K30" s="31">
        <v>5112</v>
      </c>
      <c r="L30" s="31">
        <v>1377</v>
      </c>
      <c r="M30" s="31">
        <v>928</v>
      </c>
      <c r="N30" s="33">
        <v>1196</v>
      </c>
      <c r="O30" s="31">
        <v>4188</v>
      </c>
      <c r="P30" s="32">
        <v>11485.6</v>
      </c>
      <c r="Q30" s="31">
        <v>4188</v>
      </c>
      <c r="R30" s="31">
        <v>531</v>
      </c>
      <c r="S30" s="31">
        <v>0</v>
      </c>
      <c r="T30" s="34">
        <v>393</v>
      </c>
      <c r="U30" s="31">
        <v>3976</v>
      </c>
      <c r="V30" s="32">
        <v>10967.24</v>
      </c>
      <c r="W30" s="31">
        <v>3976</v>
      </c>
      <c r="X30" s="31">
        <v>0</v>
      </c>
      <c r="Y30" s="31">
        <v>93</v>
      </c>
      <c r="Z30" s="35">
        <v>119</v>
      </c>
      <c r="AA30" s="31">
        <v>3779</v>
      </c>
      <c r="AB30" s="32">
        <v>10384.3</v>
      </c>
      <c r="AC30" s="31">
        <v>459</v>
      </c>
      <c r="AD30" s="32">
        <v>1163.2</v>
      </c>
      <c r="AE30" s="31">
        <v>4072</v>
      </c>
      <c r="AF30" s="36">
        <v>0</v>
      </c>
      <c r="AG30" s="30" t="s">
        <v>32</v>
      </c>
    </row>
    <row r="31" spans="1:33" ht="15" customHeight="1">
      <c r="A31" s="29">
        <v>4</v>
      </c>
      <c r="B31" s="30" t="s">
        <v>33</v>
      </c>
      <c r="C31" s="31">
        <v>2068</v>
      </c>
      <c r="D31" s="31">
        <v>2068</v>
      </c>
      <c r="E31" s="31">
        <v>549</v>
      </c>
      <c r="F31" s="31">
        <v>2068</v>
      </c>
      <c r="G31" s="31">
        <v>7735</v>
      </c>
      <c r="H31" s="31">
        <v>7735</v>
      </c>
      <c r="I31" s="31">
        <v>6626</v>
      </c>
      <c r="J31" s="32">
        <v>9416.54</v>
      </c>
      <c r="K31" s="31">
        <v>6626</v>
      </c>
      <c r="L31" s="31">
        <v>0</v>
      </c>
      <c r="M31" s="31">
        <v>1109</v>
      </c>
      <c r="N31" s="33">
        <v>0</v>
      </c>
      <c r="O31" s="31">
        <v>6551</v>
      </c>
      <c r="P31" s="32">
        <v>9043.98</v>
      </c>
      <c r="Q31" s="31">
        <v>6551</v>
      </c>
      <c r="R31" s="31">
        <v>0</v>
      </c>
      <c r="S31" s="31">
        <v>0</v>
      </c>
      <c r="T31" s="34">
        <v>75</v>
      </c>
      <c r="U31" s="31">
        <v>6551</v>
      </c>
      <c r="V31" s="32">
        <v>9043.98</v>
      </c>
      <c r="W31" s="31">
        <v>6551</v>
      </c>
      <c r="X31" s="31">
        <v>0</v>
      </c>
      <c r="Y31" s="31">
        <v>0</v>
      </c>
      <c r="Z31" s="35">
        <v>0</v>
      </c>
      <c r="AA31" s="31">
        <v>6082</v>
      </c>
      <c r="AB31" s="32">
        <v>8371.21</v>
      </c>
      <c r="AC31" s="31">
        <v>310</v>
      </c>
      <c r="AD31" s="32">
        <v>313.8</v>
      </c>
      <c r="AE31" s="31">
        <v>5987</v>
      </c>
      <c r="AF31" s="36">
        <v>924</v>
      </c>
      <c r="AG31" s="30" t="s">
        <v>33</v>
      </c>
    </row>
    <row r="32" spans="1:33" ht="15" customHeight="1">
      <c r="A32" s="29">
        <v>5</v>
      </c>
      <c r="B32" s="30" t="s">
        <v>34</v>
      </c>
      <c r="C32" s="31">
        <v>2415</v>
      </c>
      <c r="D32" s="31">
        <v>2415</v>
      </c>
      <c r="E32" s="31">
        <v>2180</v>
      </c>
      <c r="F32" s="31">
        <v>2415</v>
      </c>
      <c r="G32" s="31">
        <v>39957</v>
      </c>
      <c r="H32" s="31">
        <v>39957</v>
      </c>
      <c r="I32" s="31">
        <v>30489</v>
      </c>
      <c r="J32" s="32">
        <v>37774</v>
      </c>
      <c r="K32" s="31">
        <v>30489</v>
      </c>
      <c r="L32" s="31">
        <v>1921</v>
      </c>
      <c r="M32" s="31">
        <v>0</v>
      </c>
      <c r="N32" s="33">
        <v>7547</v>
      </c>
      <c r="O32" s="31">
        <v>26420</v>
      </c>
      <c r="P32" s="32">
        <v>32745</v>
      </c>
      <c r="Q32" s="31">
        <v>26420</v>
      </c>
      <c r="R32" s="31">
        <v>507</v>
      </c>
      <c r="S32" s="31">
        <v>0</v>
      </c>
      <c r="T32" s="34">
        <v>3562</v>
      </c>
      <c r="U32" s="31">
        <v>23990</v>
      </c>
      <c r="V32" s="32">
        <v>29734</v>
      </c>
      <c r="W32" s="31">
        <v>23990</v>
      </c>
      <c r="X32" s="31">
        <v>2</v>
      </c>
      <c r="Y32" s="31">
        <v>7</v>
      </c>
      <c r="Z32" s="35">
        <v>2421</v>
      </c>
      <c r="AA32" s="31">
        <v>23990</v>
      </c>
      <c r="AB32" s="32">
        <v>29734</v>
      </c>
      <c r="AC32" s="31">
        <v>795</v>
      </c>
      <c r="AD32" s="32">
        <v>1040</v>
      </c>
      <c r="AE32" s="31">
        <v>1418</v>
      </c>
      <c r="AF32" s="36">
        <v>0</v>
      </c>
      <c r="AG32" s="30" t="s">
        <v>34</v>
      </c>
    </row>
    <row r="33" spans="1:33" ht="15" customHeight="1">
      <c r="A33" s="29">
        <v>6</v>
      </c>
      <c r="B33" s="30" t="s">
        <v>35</v>
      </c>
      <c r="C33" s="31">
        <v>1890</v>
      </c>
      <c r="D33" s="31">
        <v>1890</v>
      </c>
      <c r="E33" s="31">
        <v>3965</v>
      </c>
      <c r="F33" s="31">
        <v>1890</v>
      </c>
      <c r="G33" s="31">
        <v>33710</v>
      </c>
      <c r="H33" s="31">
        <v>30238</v>
      </c>
      <c r="I33" s="31">
        <v>24873</v>
      </c>
      <c r="J33" s="32">
        <v>43305.51</v>
      </c>
      <c r="K33" s="31">
        <v>24873</v>
      </c>
      <c r="L33" s="31">
        <v>0</v>
      </c>
      <c r="M33" s="31">
        <v>5365</v>
      </c>
      <c r="N33" s="33">
        <v>0</v>
      </c>
      <c r="O33" s="31">
        <v>19282</v>
      </c>
      <c r="P33" s="32">
        <v>31925</v>
      </c>
      <c r="Q33" s="31">
        <v>19282</v>
      </c>
      <c r="R33" s="31">
        <v>0</v>
      </c>
      <c r="S33" s="31">
        <v>5591</v>
      </c>
      <c r="T33" s="34">
        <v>0</v>
      </c>
      <c r="U33" s="31">
        <v>19131</v>
      </c>
      <c r="V33" s="32">
        <v>31530</v>
      </c>
      <c r="W33" s="31">
        <v>19131</v>
      </c>
      <c r="X33" s="31">
        <v>0</v>
      </c>
      <c r="Y33" s="31">
        <v>0</v>
      </c>
      <c r="Z33" s="35">
        <v>151</v>
      </c>
      <c r="AA33" s="31">
        <v>19131</v>
      </c>
      <c r="AB33" s="32">
        <v>31530</v>
      </c>
      <c r="AC33" s="31">
        <v>0</v>
      </c>
      <c r="AD33" s="32">
        <v>0</v>
      </c>
      <c r="AE33" s="31">
        <v>19282</v>
      </c>
      <c r="AF33" s="36">
        <v>1330</v>
      </c>
      <c r="AG33" s="30" t="s">
        <v>35</v>
      </c>
    </row>
    <row r="34" spans="1:33" ht="15" customHeight="1">
      <c r="A34" s="29">
        <v>7</v>
      </c>
      <c r="B34" s="30" t="s">
        <v>36</v>
      </c>
      <c r="C34" s="31">
        <v>933</v>
      </c>
      <c r="D34" s="31">
        <v>933</v>
      </c>
      <c r="E34" s="31">
        <v>1141</v>
      </c>
      <c r="F34" s="31">
        <v>933</v>
      </c>
      <c r="G34" s="31">
        <v>24183</v>
      </c>
      <c r="H34" s="31">
        <v>21083</v>
      </c>
      <c r="I34" s="31">
        <v>20112</v>
      </c>
      <c r="J34" s="32">
        <v>55308.18</v>
      </c>
      <c r="K34" s="31">
        <v>20112</v>
      </c>
      <c r="L34" s="31">
        <v>971</v>
      </c>
      <c r="M34" s="31">
        <v>0</v>
      </c>
      <c r="N34" s="33">
        <v>0</v>
      </c>
      <c r="O34" s="31">
        <v>16832</v>
      </c>
      <c r="P34" s="32">
        <v>45626.7</v>
      </c>
      <c r="Q34" s="31">
        <v>16832</v>
      </c>
      <c r="R34" s="31">
        <v>1482</v>
      </c>
      <c r="S34" s="31">
        <v>1798</v>
      </c>
      <c r="T34" s="34">
        <v>0</v>
      </c>
      <c r="U34" s="31">
        <v>16656</v>
      </c>
      <c r="V34" s="32">
        <v>45349.57</v>
      </c>
      <c r="W34" s="31">
        <v>16656</v>
      </c>
      <c r="X34" s="31">
        <v>0</v>
      </c>
      <c r="Y34" s="31">
        <v>0</v>
      </c>
      <c r="Z34" s="35">
        <v>176</v>
      </c>
      <c r="AA34" s="31">
        <v>16399</v>
      </c>
      <c r="AB34" s="32">
        <v>43701.26</v>
      </c>
      <c r="AC34" s="31">
        <v>2210</v>
      </c>
      <c r="AD34" s="32">
        <v>5440.41</v>
      </c>
      <c r="AE34" s="31">
        <v>11700</v>
      </c>
      <c r="AF34" s="36">
        <v>800</v>
      </c>
      <c r="AG34" s="30" t="s">
        <v>36</v>
      </c>
    </row>
    <row r="35" spans="1:33" ht="15" customHeight="1">
      <c r="A35" s="29">
        <v>8</v>
      </c>
      <c r="B35" s="30" t="s">
        <v>37</v>
      </c>
      <c r="C35" s="31">
        <v>658</v>
      </c>
      <c r="D35" s="31">
        <v>585</v>
      </c>
      <c r="E35" s="31">
        <v>73</v>
      </c>
      <c r="F35" s="31">
        <v>658</v>
      </c>
      <c r="G35" s="31">
        <v>6320</v>
      </c>
      <c r="H35" s="31">
        <v>6320</v>
      </c>
      <c r="I35" s="31">
        <v>3860</v>
      </c>
      <c r="J35" s="32">
        <v>10042.2</v>
      </c>
      <c r="K35" s="31">
        <v>3860</v>
      </c>
      <c r="L35" s="31">
        <v>0</v>
      </c>
      <c r="M35" s="31">
        <v>47</v>
      </c>
      <c r="N35" s="33">
        <v>2413</v>
      </c>
      <c r="O35" s="31">
        <v>2582</v>
      </c>
      <c r="P35" s="32">
        <v>6842.24</v>
      </c>
      <c r="Q35" s="31">
        <v>2582</v>
      </c>
      <c r="R35" s="31">
        <v>0</v>
      </c>
      <c r="S35" s="31">
        <v>1278</v>
      </c>
      <c r="T35" s="34">
        <v>0</v>
      </c>
      <c r="U35" s="31">
        <v>2582</v>
      </c>
      <c r="V35" s="32">
        <v>6842.24</v>
      </c>
      <c r="W35" s="31">
        <v>2582</v>
      </c>
      <c r="X35" s="31">
        <v>0</v>
      </c>
      <c r="Y35" s="31">
        <v>0</v>
      </c>
      <c r="Z35" s="35">
        <v>0</v>
      </c>
      <c r="AA35" s="31">
        <v>2582</v>
      </c>
      <c r="AB35" s="32">
        <v>6842.24</v>
      </c>
      <c r="AC35" s="31">
        <v>147</v>
      </c>
      <c r="AD35" s="32">
        <v>341.36</v>
      </c>
      <c r="AE35" s="31">
        <v>1155</v>
      </c>
      <c r="AF35" s="36">
        <v>460</v>
      </c>
      <c r="AG35" s="30" t="s">
        <v>37</v>
      </c>
    </row>
    <row r="36" spans="1:33" ht="15" customHeight="1">
      <c r="A36" s="29">
        <v>9</v>
      </c>
      <c r="B36" s="30" t="s">
        <v>38</v>
      </c>
      <c r="C36" s="31">
        <v>867</v>
      </c>
      <c r="D36" s="31">
        <v>867</v>
      </c>
      <c r="E36" s="31">
        <v>984</v>
      </c>
      <c r="F36" s="31">
        <v>867</v>
      </c>
      <c r="G36" s="31">
        <v>12621</v>
      </c>
      <c r="H36" s="31">
        <v>10970</v>
      </c>
      <c r="I36" s="31">
        <v>10545</v>
      </c>
      <c r="J36" s="32">
        <v>20858.99</v>
      </c>
      <c r="K36" s="31">
        <v>10545</v>
      </c>
      <c r="L36" s="31">
        <v>0</v>
      </c>
      <c r="M36" s="31">
        <v>0</v>
      </c>
      <c r="N36" s="33">
        <v>425</v>
      </c>
      <c r="O36" s="31">
        <v>10371</v>
      </c>
      <c r="P36" s="32">
        <v>20674.87</v>
      </c>
      <c r="Q36" s="31">
        <v>10371</v>
      </c>
      <c r="R36" s="31">
        <v>174</v>
      </c>
      <c r="S36" s="31">
        <v>0</v>
      </c>
      <c r="T36" s="34">
        <v>0</v>
      </c>
      <c r="U36" s="31">
        <v>10371</v>
      </c>
      <c r="V36" s="32">
        <v>20674.87</v>
      </c>
      <c r="W36" s="31">
        <v>10371</v>
      </c>
      <c r="X36" s="31">
        <v>0</v>
      </c>
      <c r="Y36" s="31">
        <v>0</v>
      </c>
      <c r="Z36" s="35">
        <v>0</v>
      </c>
      <c r="AA36" s="31">
        <v>10371</v>
      </c>
      <c r="AB36" s="32">
        <v>20674.87</v>
      </c>
      <c r="AC36" s="31">
        <v>0</v>
      </c>
      <c r="AD36" s="32">
        <v>0</v>
      </c>
      <c r="AE36" s="31">
        <v>8030</v>
      </c>
      <c r="AF36" s="36">
        <v>0</v>
      </c>
      <c r="AG36" s="30" t="s">
        <v>38</v>
      </c>
    </row>
    <row r="37" spans="1:33" ht="15" customHeight="1">
      <c r="A37" s="29">
        <v>10</v>
      </c>
      <c r="B37" s="30" t="s">
        <v>39</v>
      </c>
      <c r="C37" s="31">
        <v>2469</v>
      </c>
      <c r="D37" s="31">
        <v>2469</v>
      </c>
      <c r="E37" s="31">
        <v>1820</v>
      </c>
      <c r="F37" s="31">
        <v>2469</v>
      </c>
      <c r="G37" s="31">
        <v>28147</v>
      </c>
      <c r="H37" s="31">
        <v>28147</v>
      </c>
      <c r="I37" s="31">
        <v>28147</v>
      </c>
      <c r="J37" s="32">
        <v>43823</v>
      </c>
      <c r="K37" s="31">
        <v>28147</v>
      </c>
      <c r="L37" s="31">
        <v>0</v>
      </c>
      <c r="M37" s="31">
        <v>0</v>
      </c>
      <c r="N37" s="33">
        <v>0</v>
      </c>
      <c r="O37" s="31">
        <v>10555</v>
      </c>
      <c r="P37" s="32">
        <v>17204</v>
      </c>
      <c r="Q37" s="31">
        <v>10555</v>
      </c>
      <c r="R37" s="31">
        <v>1090</v>
      </c>
      <c r="S37" s="31">
        <v>10109</v>
      </c>
      <c r="T37" s="34">
        <v>6393</v>
      </c>
      <c r="U37" s="31">
        <v>10539</v>
      </c>
      <c r="V37" s="32">
        <v>17178</v>
      </c>
      <c r="W37" s="31">
        <v>10539</v>
      </c>
      <c r="X37" s="31">
        <v>0</v>
      </c>
      <c r="Y37" s="31">
        <v>16</v>
      </c>
      <c r="Z37" s="35">
        <v>0</v>
      </c>
      <c r="AA37" s="31">
        <v>10539</v>
      </c>
      <c r="AB37" s="32">
        <v>17178</v>
      </c>
      <c r="AC37" s="31">
        <v>1235</v>
      </c>
      <c r="AD37" s="32">
        <v>2013</v>
      </c>
      <c r="AE37" s="31">
        <v>5500</v>
      </c>
      <c r="AF37" s="36">
        <v>200</v>
      </c>
      <c r="AG37" s="30" t="s">
        <v>39</v>
      </c>
    </row>
    <row r="38" spans="1:34" s="1" customFormat="1" ht="15" customHeight="1" thickBot="1">
      <c r="A38" s="125" t="s">
        <v>62</v>
      </c>
      <c r="B38" s="126"/>
      <c r="C38" s="82">
        <f>SUM(C28:C37)</f>
        <v>16849</v>
      </c>
      <c r="D38" s="82">
        <f aca="true" t="shared" si="2" ref="D38:AF38">SUM(D28:D37)</f>
        <v>16635</v>
      </c>
      <c r="E38" s="82">
        <f t="shared" si="2"/>
        <v>16948</v>
      </c>
      <c r="F38" s="82">
        <f t="shared" si="2"/>
        <v>16710</v>
      </c>
      <c r="G38" s="82">
        <f t="shared" si="2"/>
        <v>208809</v>
      </c>
      <c r="H38" s="82">
        <f t="shared" si="2"/>
        <v>180345</v>
      </c>
      <c r="I38" s="82">
        <f t="shared" si="2"/>
        <v>156493</v>
      </c>
      <c r="J38" s="83">
        <f t="shared" si="2"/>
        <v>281214.73</v>
      </c>
      <c r="K38" s="84">
        <f t="shared" si="2"/>
        <v>156493</v>
      </c>
      <c r="L38" s="84">
        <f t="shared" si="2"/>
        <v>4269</v>
      </c>
      <c r="M38" s="84">
        <f t="shared" si="2"/>
        <v>7449</v>
      </c>
      <c r="N38" s="84">
        <f t="shared" si="2"/>
        <v>12134</v>
      </c>
      <c r="O38" s="84">
        <f t="shared" si="2"/>
        <v>113654</v>
      </c>
      <c r="P38" s="83">
        <f>SUM(P28:P37)</f>
        <v>205924.91999999998</v>
      </c>
      <c r="Q38" s="84">
        <f t="shared" si="2"/>
        <v>113654</v>
      </c>
      <c r="R38" s="84">
        <f t="shared" si="2"/>
        <v>5684</v>
      </c>
      <c r="S38" s="84">
        <f t="shared" si="2"/>
        <v>28507</v>
      </c>
      <c r="T38" s="85">
        <f t="shared" si="2"/>
        <v>12198</v>
      </c>
      <c r="U38" s="84">
        <f t="shared" si="2"/>
        <v>110472</v>
      </c>
      <c r="V38" s="83">
        <f t="shared" si="2"/>
        <v>201456.03</v>
      </c>
      <c r="W38" s="84">
        <f t="shared" si="2"/>
        <v>110472</v>
      </c>
      <c r="X38" s="84">
        <f t="shared" si="2"/>
        <v>122</v>
      </c>
      <c r="Y38" s="84">
        <f t="shared" si="2"/>
        <v>116</v>
      </c>
      <c r="Z38" s="85">
        <f t="shared" si="2"/>
        <v>2944</v>
      </c>
      <c r="AA38" s="84">
        <f t="shared" si="2"/>
        <v>109332</v>
      </c>
      <c r="AB38" s="83">
        <f t="shared" si="2"/>
        <v>197948.00999999998</v>
      </c>
      <c r="AC38" s="84">
        <f t="shared" si="2"/>
        <v>6871</v>
      </c>
      <c r="AD38" s="83">
        <f t="shared" si="2"/>
        <v>13250.16</v>
      </c>
      <c r="AE38" s="84">
        <f t="shared" si="2"/>
        <v>73447</v>
      </c>
      <c r="AF38" s="86">
        <f t="shared" si="2"/>
        <v>5489</v>
      </c>
      <c r="AG38" s="87" t="s">
        <v>118</v>
      </c>
      <c r="AH38" s="2"/>
    </row>
    <row r="39" spans="1:34" s="1" customFormat="1" ht="15" customHeight="1" thickBot="1">
      <c r="A39" s="127" t="s">
        <v>119</v>
      </c>
      <c r="B39" s="128"/>
      <c r="C39" s="37">
        <f aca="true" t="shared" si="3" ref="C39:AF39">C16+C27+C38</f>
        <v>47810</v>
      </c>
      <c r="D39" s="37">
        <f t="shared" si="3"/>
        <v>47293</v>
      </c>
      <c r="E39" s="37">
        <f t="shared" si="3"/>
        <v>47042</v>
      </c>
      <c r="F39" s="37">
        <f t="shared" si="3"/>
        <v>47345</v>
      </c>
      <c r="G39" s="37">
        <f t="shared" si="3"/>
        <v>390142</v>
      </c>
      <c r="H39" s="37">
        <f t="shared" si="3"/>
        <v>335499</v>
      </c>
      <c r="I39" s="37">
        <f t="shared" si="3"/>
        <v>272948</v>
      </c>
      <c r="J39" s="37">
        <f t="shared" si="3"/>
        <v>445995.57999999996</v>
      </c>
      <c r="K39" s="37">
        <f t="shared" si="3"/>
        <v>272948</v>
      </c>
      <c r="L39" s="37">
        <f t="shared" si="3"/>
        <v>28237</v>
      </c>
      <c r="M39" s="37">
        <f t="shared" si="3"/>
        <v>15499</v>
      </c>
      <c r="N39" s="37">
        <f t="shared" si="3"/>
        <v>18805</v>
      </c>
      <c r="O39" s="37">
        <f t="shared" si="3"/>
        <v>178165</v>
      </c>
      <c r="P39" s="38">
        <f t="shared" si="3"/>
        <v>279858.963</v>
      </c>
      <c r="Q39" s="37">
        <f t="shared" si="3"/>
        <v>178165</v>
      </c>
      <c r="R39" s="37">
        <f t="shared" si="3"/>
        <v>40980</v>
      </c>
      <c r="S39" s="37">
        <f t="shared" si="3"/>
        <v>35071</v>
      </c>
      <c r="T39" s="37">
        <f t="shared" si="3"/>
        <v>22282</v>
      </c>
      <c r="U39" s="37">
        <f t="shared" si="3"/>
        <v>172547</v>
      </c>
      <c r="V39" s="38">
        <f t="shared" si="3"/>
        <v>272378.36</v>
      </c>
      <c r="W39" s="37">
        <f t="shared" si="3"/>
        <v>172547</v>
      </c>
      <c r="X39" s="37">
        <f t="shared" si="3"/>
        <v>508</v>
      </c>
      <c r="Y39" s="37">
        <f t="shared" si="3"/>
        <v>1647</v>
      </c>
      <c r="Z39" s="37">
        <f t="shared" si="3"/>
        <v>3463</v>
      </c>
      <c r="AA39" s="37">
        <f t="shared" si="3"/>
        <v>168403</v>
      </c>
      <c r="AB39" s="38">
        <f t="shared" si="3"/>
        <v>265755.76999999996</v>
      </c>
      <c r="AC39" s="37">
        <f t="shared" si="3"/>
        <v>13224</v>
      </c>
      <c r="AD39" s="38">
        <f t="shared" si="3"/>
        <v>19529.45</v>
      </c>
      <c r="AE39" s="37">
        <f t="shared" si="3"/>
        <v>143995</v>
      </c>
      <c r="AF39" s="39">
        <f t="shared" si="3"/>
        <v>7677</v>
      </c>
      <c r="AG39" s="40" t="s">
        <v>119</v>
      </c>
      <c r="AH39" s="2"/>
    </row>
    <row r="40" ht="15" customHeight="1"/>
    <row r="41" spans="1:32" ht="15" customHeight="1">
      <c r="A41" s="112" t="s">
        <v>122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</row>
  </sheetData>
  <sheetProtection/>
  <mergeCells count="38">
    <mergeCell ref="A38:B38"/>
    <mergeCell ref="A39:B39"/>
    <mergeCell ref="H2:H4"/>
    <mergeCell ref="J3:K3"/>
    <mergeCell ref="G2:G4"/>
    <mergeCell ref="A2:A4"/>
    <mergeCell ref="B2:B4"/>
    <mergeCell ref="A27:B27"/>
    <mergeCell ref="AA2:AA4"/>
    <mergeCell ref="S3:S4"/>
    <mergeCell ref="V3:W3"/>
    <mergeCell ref="X3:X4"/>
    <mergeCell ref="D2:D4"/>
    <mergeCell ref="E2:E4"/>
    <mergeCell ref="I3:I4"/>
    <mergeCell ref="T3:T4"/>
    <mergeCell ref="M3:M4"/>
    <mergeCell ref="N3:N4"/>
    <mergeCell ref="A41:AF41"/>
    <mergeCell ref="AF2:AF4"/>
    <mergeCell ref="A1:AF1"/>
    <mergeCell ref="AC2:AC4"/>
    <mergeCell ref="U3:U4"/>
    <mergeCell ref="AD2:AD4"/>
    <mergeCell ref="AE2:AE4"/>
    <mergeCell ref="L3:L4"/>
    <mergeCell ref="AB2:AB4"/>
    <mergeCell ref="Y3:Y4"/>
    <mergeCell ref="A16:B16"/>
    <mergeCell ref="I2:N2"/>
    <mergeCell ref="O2:T2"/>
    <mergeCell ref="U2:Z2"/>
    <mergeCell ref="C2:C4"/>
    <mergeCell ref="F2:F4"/>
    <mergeCell ref="O3:O4"/>
    <mergeCell ref="P3:Q3"/>
    <mergeCell ref="R3:R4"/>
    <mergeCell ref="Z3:Z4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K1">
      <selection activeCell="AF44" sqref="AF44"/>
    </sheetView>
  </sheetViews>
  <sheetFormatPr defaultColWidth="9.140625" defaultRowHeight="15"/>
  <cols>
    <col min="1" max="1" width="4.00390625" style="2" customWidth="1"/>
    <col min="2" max="2" width="10.140625" style="2" customWidth="1"/>
    <col min="3" max="3" width="7.00390625" style="2" customWidth="1"/>
    <col min="4" max="4" width="7.140625" style="2" customWidth="1"/>
    <col min="5" max="5" width="10.140625" style="2" customWidth="1"/>
    <col min="6" max="6" width="7.140625" style="2" customWidth="1"/>
    <col min="7" max="7" width="6.7109375" style="2" customWidth="1"/>
    <col min="8" max="8" width="7.8515625" style="2" customWidth="1"/>
    <col min="9" max="9" width="7.7109375" style="2" customWidth="1"/>
    <col min="10" max="10" width="8.28125" style="2" customWidth="1"/>
    <col min="11" max="11" width="6.421875" style="2" customWidth="1"/>
    <col min="12" max="12" width="7.57421875" style="2" customWidth="1"/>
    <col min="13" max="14" width="8.00390625" style="2" customWidth="1"/>
    <col min="15" max="15" width="6.8515625" style="2" customWidth="1"/>
    <col min="16" max="16" width="8.7109375" style="2" customWidth="1"/>
    <col min="17" max="17" width="7.00390625" style="2" customWidth="1"/>
    <col min="18" max="18" width="6.57421875" style="2" customWidth="1"/>
    <col min="19" max="20" width="7.7109375" style="2" customWidth="1"/>
    <col min="21" max="21" width="7.57421875" style="2" customWidth="1"/>
    <col min="22" max="22" width="8.8515625" style="2" customWidth="1"/>
    <col min="23" max="23" width="6.7109375" style="2" customWidth="1"/>
    <col min="24" max="24" width="7.28125" style="2" customWidth="1"/>
    <col min="25" max="25" width="6.421875" style="2" customWidth="1"/>
    <col min="26" max="26" width="7.28125" style="2" customWidth="1"/>
    <col min="27" max="27" width="9.421875" style="2" customWidth="1"/>
    <col min="28" max="28" width="8.8515625" style="2" customWidth="1"/>
    <col min="29" max="29" width="8.57421875" style="2" customWidth="1"/>
    <col min="30" max="30" width="7.00390625" style="2" customWidth="1"/>
    <col min="31" max="31" width="7.57421875" style="2" customWidth="1"/>
    <col min="32" max="32" width="9.140625" style="2" customWidth="1"/>
    <col min="33" max="33" width="10.00390625" style="2" bestFit="1" customWidth="1"/>
    <col min="34" max="16384" width="9.140625" style="2" customWidth="1"/>
  </cols>
  <sheetData>
    <row r="1" spans="1:31" s="1" customFormat="1" ht="24.75" customHeight="1" thickBot="1">
      <c r="A1" s="116" t="s">
        <v>125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8"/>
    </row>
    <row r="2" spans="1:31" s="8" customFormat="1" ht="21" customHeight="1">
      <c r="A2" s="149" t="s">
        <v>0</v>
      </c>
      <c r="B2" s="137" t="s">
        <v>1</v>
      </c>
      <c r="C2" s="137" t="s">
        <v>2</v>
      </c>
      <c r="D2" s="137" t="s">
        <v>3</v>
      </c>
      <c r="E2" s="137" t="s">
        <v>4</v>
      </c>
      <c r="F2" s="137" t="s">
        <v>5</v>
      </c>
      <c r="G2" s="137" t="s">
        <v>6</v>
      </c>
      <c r="H2" s="137" t="s">
        <v>41</v>
      </c>
      <c r="I2" s="137" t="s">
        <v>42</v>
      </c>
      <c r="J2" s="137"/>
      <c r="K2" s="137"/>
      <c r="L2" s="137"/>
      <c r="M2" s="137"/>
      <c r="N2" s="57"/>
      <c r="O2" s="137" t="s">
        <v>46</v>
      </c>
      <c r="P2" s="137"/>
      <c r="Q2" s="137"/>
      <c r="R2" s="137"/>
      <c r="S2" s="137"/>
      <c r="T2" s="57"/>
      <c r="U2" s="137" t="s">
        <v>50</v>
      </c>
      <c r="V2" s="137"/>
      <c r="W2" s="137"/>
      <c r="X2" s="137"/>
      <c r="Y2" s="137"/>
      <c r="Z2" s="57"/>
      <c r="AA2" s="137" t="s">
        <v>54</v>
      </c>
      <c r="AB2" s="137" t="s">
        <v>7</v>
      </c>
      <c r="AC2" s="137" t="s">
        <v>55</v>
      </c>
      <c r="AD2" s="137" t="s">
        <v>56</v>
      </c>
      <c r="AE2" s="138" t="s">
        <v>57</v>
      </c>
    </row>
    <row r="3" spans="1:31" s="8" customFormat="1" ht="48.75" customHeight="1">
      <c r="A3" s="150"/>
      <c r="B3" s="135"/>
      <c r="C3" s="135"/>
      <c r="D3" s="135"/>
      <c r="E3" s="135"/>
      <c r="F3" s="135"/>
      <c r="G3" s="135"/>
      <c r="H3" s="135"/>
      <c r="I3" s="135" t="s">
        <v>43</v>
      </c>
      <c r="J3" s="135" t="s">
        <v>45</v>
      </c>
      <c r="K3" s="135"/>
      <c r="L3" s="147" t="s">
        <v>58</v>
      </c>
      <c r="M3" s="147" t="s">
        <v>59</v>
      </c>
      <c r="N3" s="141" t="s">
        <v>114</v>
      </c>
      <c r="O3" s="135" t="s">
        <v>47</v>
      </c>
      <c r="P3" s="135" t="s">
        <v>45</v>
      </c>
      <c r="Q3" s="135"/>
      <c r="R3" s="135" t="s">
        <v>48</v>
      </c>
      <c r="S3" s="135" t="s">
        <v>49</v>
      </c>
      <c r="T3" s="143" t="s">
        <v>113</v>
      </c>
      <c r="U3" s="135" t="s">
        <v>51</v>
      </c>
      <c r="V3" s="135" t="s">
        <v>45</v>
      </c>
      <c r="W3" s="135"/>
      <c r="X3" s="135" t="s">
        <v>52</v>
      </c>
      <c r="Y3" s="135" t="s">
        <v>53</v>
      </c>
      <c r="Z3" s="145" t="s">
        <v>115</v>
      </c>
      <c r="AA3" s="135"/>
      <c r="AB3" s="135"/>
      <c r="AC3" s="135"/>
      <c r="AD3" s="135"/>
      <c r="AE3" s="139"/>
    </row>
    <row r="4" spans="1:31" s="8" customFormat="1" ht="72" customHeight="1" thickBot="1">
      <c r="A4" s="151"/>
      <c r="B4" s="136"/>
      <c r="C4" s="136"/>
      <c r="D4" s="136"/>
      <c r="E4" s="136"/>
      <c r="F4" s="136"/>
      <c r="G4" s="136"/>
      <c r="H4" s="136"/>
      <c r="I4" s="136"/>
      <c r="J4" s="12" t="s">
        <v>44</v>
      </c>
      <c r="K4" s="12" t="s">
        <v>8</v>
      </c>
      <c r="L4" s="148"/>
      <c r="M4" s="148"/>
      <c r="N4" s="142"/>
      <c r="O4" s="136"/>
      <c r="P4" s="12" t="s">
        <v>44</v>
      </c>
      <c r="Q4" s="12" t="s">
        <v>8</v>
      </c>
      <c r="R4" s="136"/>
      <c r="S4" s="136"/>
      <c r="T4" s="144"/>
      <c r="U4" s="136"/>
      <c r="V4" s="12" t="s">
        <v>44</v>
      </c>
      <c r="W4" s="12" t="s">
        <v>8</v>
      </c>
      <c r="X4" s="136"/>
      <c r="Y4" s="136"/>
      <c r="Z4" s="146"/>
      <c r="AA4" s="136"/>
      <c r="AB4" s="136"/>
      <c r="AC4" s="136"/>
      <c r="AD4" s="136"/>
      <c r="AE4" s="140"/>
    </row>
    <row r="5" spans="1:31" ht="18" customHeight="1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42">
        <v>9</v>
      </c>
      <c r="J5" s="14">
        <v>10</v>
      </c>
      <c r="K5" s="14">
        <v>11</v>
      </c>
      <c r="L5" s="14">
        <v>12</v>
      </c>
      <c r="M5" s="14">
        <v>13</v>
      </c>
      <c r="N5" s="43"/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44"/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45"/>
      <c r="AA5" s="14">
        <v>24</v>
      </c>
      <c r="AB5" s="14">
        <v>25</v>
      </c>
      <c r="AC5" s="14">
        <v>26</v>
      </c>
      <c r="AD5" s="14">
        <v>27</v>
      </c>
      <c r="AE5" s="19">
        <v>28</v>
      </c>
    </row>
    <row r="6" spans="1:40" ht="18" customHeight="1">
      <c r="A6" s="88">
        <v>1</v>
      </c>
      <c r="B6" s="89" t="s">
        <v>9</v>
      </c>
      <c r="C6" s="89">
        <v>2691</v>
      </c>
      <c r="D6" s="89">
        <v>2691</v>
      </c>
      <c r="E6" s="89">
        <v>395</v>
      </c>
      <c r="F6" s="89">
        <v>2691</v>
      </c>
      <c r="G6" s="89">
        <v>434</v>
      </c>
      <c r="H6" s="89">
        <v>424</v>
      </c>
      <c r="I6" s="89">
        <v>40</v>
      </c>
      <c r="J6" s="90">
        <v>126</v>
      </c>
      <c r="K6" s="89">
        <v>400</v>
      </c>
      <c r="L6" s="89">
        <v>384</v>
      </c>
      <c r="M6" s="89">
        <v>0</v>
      </c>
      <c r="N6" s="91">
        <f>H6-(I6+L6+M6)</f>
        <v>0</v>
      </c>
      <c r="O6" s="89">
        <v>24</v>
      </c>
      <c r="P6" s="90">
        <v>76</v>
      </c>
      <c r="Q6" s="89">
        <v>240</v>
      </c>
      <c r="R6" s="89">
        <v>0</v>
      </c>
      <c r="S6" s="89">
        <v>16</v>
      </c>
      <c r="T6" s="92">
        <f>I6-(O6+R6+S6)</f>
        <v>0</v>
      </c>
      <c r="U6" s="89">
        <v>0</v>
      </c>
      <c r="V6" s="90">
        <v>0</v>
      </c>
      <c r="W6" s="89">
        <v>0</v>
      </c>
      <c r="X6" s="89">
        <v>0</v>
      </c>
      <c r="Y6" s="89">
        <v>0</v>
      </c>
      <c r="Z6" s="93">
        <f>O6-(U6+X6+Y6)</f>
        <v>24</v>
      </c>
      <c r="AA6" s="89">
        <v>0</v>
      </c>
      <c r="AB6" s="90">
        <v>0</v>
      </c>
      <c r="AC6" s="89">
        <v>0</v>
      </c>
      <c r="AD6" s="89">
        <v>0</v>
      </c>
      <c r="AE6" s="94">
        <v>0</v>
      </c>
      <c r="AF6" s="9"/>
      <c r="AG6" s="9"/>
      <c r="AH6" s="9"/>
      <c r="AI6" s="9"/>
      <c r="AJ6" s="9"/>
      <c r="AK6" s="9"/>
      <c r="AL6" s="9"/>
      <c r="AM6" s="9"/>
      <c r="AN6" s="9"/>
    </row>
    <row r="7" spans="1:40" ht="18" customHeight="1">
      <c r="A7" s="46">
        <v>2</v>
      </c>
      <c r="B7" s="47" t="s">
        <v>10</v>
      </c>
      <c r="C7" s="47">
        <v>1248</v>
      </c>
      <c r="D7" s="47">
        <v>1248</v>
      </c>
      <c r="E7" s="47">
        <v>11</v>
      </c>
      <c r="F7" s="47">
        <v>1248</v>
      </c>
      <c r="G7" s="47">
        <v>0</v>
      </c>
      <c r="H7" s="47">
        <v>0</v>
      </c>
      <c r="I7" s="47">
        <v>0</v>
      </c>
      <c r="J7" s="48">
        <v>0</v>
      </c>
      <c r="K7" s="47">
        <v>0</v>
      </c>
      <c r="L7" s="47">
        <v>0</v>
      </c>
      <c r="M7" s="47">
        <v>0</v>
      </c>
      <c r="N7" s="49">
        <f aca="true" t="shared" si="0" ref="N7:N39">H7-(I7+L7+M7)</f>
        <v>0</v>
      </c>
      <c r="O7" s="47">
        <v>0</v>
      </c>
      <c r="P7" s="48">
        <v>0</v>
      </c>
      <c r="Q7" s="47">
        <v>0</v>
      </c>
      <c r="R7" s="47">
        <v>0</v>
      </c>
      <c r="S7" s="47">
        <v>0</v>
      </c>
      <c r="T7" s="50">
        <f>O7+R7+S7-I7</f>
        <v>0</v>
      </c>
      <c r="U7" s="47">
        <v>0</v>
      </c>
      <c r="V7" s="48">
        <v>0</v>
      </c>
      <c r="W7" s="47">
        <v>0</v>
      </c>
      <c r="X7" s="47">
        <v>0</v>
      </c>
      <c r="Y7" s="47">
        <v>0</v>
      </c>
      <c r="Z7" s="93">
        <f aca="true" t="shared" si="1" ref="Z7:Z39">O7-(U7+X7+Y7)</f>
        <v>0</v>
      </c>
      <c r="AA7" s="47">
        <v>0</v>
      </c>
      <c r="AB7" s="48">
        <v>0</v>
      </c>
      <c r="AC7" s="47">
        <v>0</v>
      </c>
      <c r="AD7" s="47">
        <v>0</v>
      </c>
      <c r="AE7" s="51">
        <v>0</v>
      </c>
      <c r="AF7" s="9"/>
      <c r="AG7" s="9"/>
      <c r="AH7" s="9"/>
      <c r="AI7" s="9"/>
      <c r="AJ7" s="9"/>
      <c r="AK7" s="9"/>
      <c r="AL7" s="9"/>
      <c r="AM7" s="9"/>
      <c r="AN7" s="9"/>
    </row>
    <row r="8" spans="1:40" ht="18" customHeight="1">
      <c r="A8" s="46">
        <v>3</v>
      </c>
      <c r="B8" s="47" t="s">
        <v>11</v>
      </c>
      <c r="C8" s="47">
        <v>1857</v>
      </c>
      <c r="D8" s="47">
        <v>1857</v>
      </c>
      <c r="E8" s="47">
        <v>411</v>
      </c>
      <c r="F8" s="47">
        <v>1696</v>
      </c>
      <c r="G8" s="47">
        <v>19</v>
      </c>
      <c r="H8" s="47">
        <v>19</v>
      </c>
      <c r="I8" s="47">
        <v>15</v>
      </c>
      <c r="J8" s="48">
        <v>6579.59</v>
      </c>
      <c r="K8" s="52">
        <v>469</v>
      </c>
      <c r="L8" s="47">
        <v>4</v>
      </c>
      <c r="M8" s="47">
        <v>0</v>
      </c>
      <c r="N8" s="49">
        <f t="shared" si="0"/>
        <v>0</v>
      </c>
      <c r="O8" s="47">
        <v>0</v>
      </c>
      <c r="P8" s="48">
        <v>0</v>
      </c>
      <c r="Q8" s="47">
        <v>0</v>
      </c>
      <c r="R8" s="47">
        <v>1</v>
      </c>
      <c r="S8" s="47">
        <v>0</v>
      </c>
      <c r="T8" s="50">
        <f>I8-(O8+R8+S8)</f>
        <v>14</v>
      </c>
      <c r="U8" s="47">
        <v>0</v>
      </c>
      <c r="V8" s="48">
        <v>0</v>
      </c>
      <c r="W8" s="47">
        <v>0</v>
      </c>
      <c r="X8" s="47">
        <v>0</v>
      </c>
      <c r="Y8" s="47">
        <v>0</v>
      </c>
      <c r="Z8" s="93">
        <f t="shared" si="1"/>
        <v>0</v>
      </c>
      <c r="AA8" s="47">
        <v>0</v>
      </c>
      <c r="AB8" s="48">
        <v>0</v>
      </c>
      <c r="AC8" s="47">
        <v>0</v>
      </c>
      <c r="AD8" s="47">
        <v>0</v>
      </c>
      <c r="AE8" s="51">
        <v>0</v>
      </c>
      <c r="AF8" s="9"/>
      <c r="AG8" s="9"/>
      <c r="AH8" s="9"/>
      <c r="AI8" s="9"/>
      <c r="AJ8" s="9"/>
      <c r="AK8" s="9"/>
      <c r="AL8" s="9"/>
      <c r="AM8" s="9"/>
      <c r="AN8" s="9"/>
    </row>
    <row r="9" spans="1:40" ht="18" customHeight="1">
      <c r="A9" s="46">
        <v>4</v>
      </c>
      <c r="B9" s="47" t="s">
        <v>12</v>
      </c>
      <c r="C9" s="47">
        <v>1230</v>
      </c>
      <c r="D9" s="47">
        <v>1230</v>
      </c>
      <c r="E9" s="47">
        <v>3</v>
      </c>
      <c r="F9" s="47">
        <v>1230</v>
      </c>
      <c r="G9" s="47">
        <v>0</v>
      </c>
      <c r="H9" s="47">
        <v>0</v>
      </c>
      <c r="I9" s="47">
        <v>0</v>
      </c>
      <c r="J9" s="48">
        <v>0</v>
      </c>
      <c r="K9" s="47">
        <v>0</v>
      </c>
      <c r="L9" s="47">
        <v>0</v>
      </c>
      <c r="M9" s="47">
        <v>0</v>
      </c>
      <c r="N9" s="49">
        <f t="shared" si="0"/>
        <v>0</v>
      </c>
      <c r="O9" s="47">
        <v>0</v>
      </c>
      <c r="P9" s="48">
        <v>0</v>
      </c>
      <c r="Q9" s="47">
        <v>0</v>
      </c>
      <c r="R9" s="47">
        <v>0</v>
      </c>
      <c r="S9" s="47">
        <v>0</v>
      </c>
      <c r="T9" s="50">
        <f aca="true" t="shared" si="2" ref="T9:T38">I9-(O9+R9+S9)</f>
        <v>0</v>
      </c>
      <c r="U9" s="47">
        <v>0</v>
      </c>
      <c r="V9" s="48">
        <v>0</v>
      </c>
      <c r="W9" s="47">
        <v>0</v>
      </c>
      <c r="X9" s="47">
        <v>0</v>
      </c>
      <c r="Y9" s="47">
        <v>0</v>
      </c>
      <c r="Z9" s="93">
        <f t="shared" si="1"/>
        <v>0</v>
      </c>
      <c r="AA9" s="47">
        <v>0</v>
      </c>
      <c r="AB9" s="48">
        <v>0</v>
      </c>
      <c r="AC9" s="47">
        <v>0</v>
      </c>
      <c r="AD9" s="47">
        <v>0</v>
      </c>
      <c r="AE9" s="51">
        <v>0</v>
      </c>
      <c r="AF9" s="9"/>
      <c r="AG9" s="9"/>
      <c r="AH9" s="9"/>
      <c r="AI9" s="9"/>
      <c r="AJ9" s="9"/>
      <c r="AK9" s="9"/>
      <c r="AL9" s="9"/>
      <c r="AM9" s="9"/>
      <c r="AN9" s="9"/>
    </row>
    <row r="10" spans="1:40" ht="18" customHeight="1">
      <c r="A10" s="46">
        <v>5</v>
      </c>
      <c r="B10" s="47" t="s">
        <v>13</v>
      </c>
      <c r="C10" s="47">
        <v>1575</v>
      </c>
      <c r="D10" s="47">
        <v>1407</v>
      </c>
      <c r="E10" s="47">
        <v>164</v>
      </c>
      <c r="F10" s="47">
        <v>1571</v>
      </c>
      <c r="G10" s="47">
        <v>0</v>
      </c>
      <c r="H10" s="47">
        <v>0</v>
      </c>
      <c r="I10" s="47">
        <v>0</v>
      </c>
      <c r="J10" s="48">
        <v>0</v>
      </c>
      <c r="K10" s="47">
        <v>0</v>
      </c>
      <c r="L10" s="47">
        <v>0</v>
      </c>
      <c r="M10" s="47">
        <v>0</v>
      </c>
      <c r="N10" s="49">
        <f t="shared" si="0"/>
        <v>0</v>
      </c>
      <c r="O10" s="47">
        <v>0</v>
      </c>
      <c r="P10" s="48">
        <v>0</v>
      </c>
      <c r="Q10" s="47">
        <v>0</v>
      </c>
      <c r="R10" s="47">
        <v>0</v>
      </c>
      <c r="S10" s="47">
        <v>0</v>
      </c>
      <c r="T10" s="50">
        <f t="shared" si="2"/>
        <v>0</v>
      </c>
      <c r="U10" s="47">
        <v>0</v>
      </c>
      <c r="V10" s="48">
        <v>0</v>
      </c>
      <c r="W10" s="47">
        <v>0</v>
      </c>
      <c r="X10" s="47">
        <v>0</v>
      </c>
      <c r="Y10" s="47">
        <v>0</v>
      </c>
      <c r="Z10" s="93">
        <f t="shared" si="1"/>
        <v>0</v>
      </c>
      <c r="AA10" s="47">
        <v>0</v>
      </c>
      <c r="AB10" s="48">
        <v>0</v>
      </c>
      <c r="AC10" s="47">
        <v>0</v>
      </c>
      <c r="AD10" s="47">
        <v>0</v>
      </c>
      <c r="AE10" s="51">
        <v>0</v>
      </c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8" customHeight="1">
      <c r="A11" s="46">
        <v>6</v>
      </c>
      <c r="B11" s="47" t="s">
        <v>14</v>
      </c>
      <c r="C11" s="47">
        <v>1619</v>
      </c>
      <c r="D11" s="47">
        <v>1619</v>
      </c>
      <c r="E11" s="47">
        <v>0</v>
      </c>
      <c r="F11" s="47">
        <v>1619</v>
      </c>
      <c r="G11" s="47">
        <v>145</v>
      </c>
      <c r="H11" s="47">
        <v>103</v>
      </c>
      <c r="I11" s="47">
        <v>103</v>
      </c>
      <c r="J11" s="48">
        <v>108</v>
      </c>
      <c r="K11" s="47">
        <v>46</v>
      </c>
      <c r="L11" s="47">
        <v>0</v>
      </c>
      <c r="M11" s="47">
        <v>0</v>
      </c>
      <c r="N11" s="49">
        <f t="shared" si="0"/>
        <v>0</v>
      </c>
      <c r="O11" s="47">
        <v>0</v>
      </c>
      <c r="P11" s="48">
        <v>0</v>
      </c>
      <c r="Q11" s="47">
        <v>0</v>
      </c>
      <c r="R11" s="47">
        <v>0</v>
      </c>
      <c r="S11" s="47">
        <v>103</v>
      </c>
      <c r="T11" s="50">
        <f t="shared" si="2"/>
        <v>0</v>
      </c>
      <c r="U11" s="47">
        <v>0</v>
      </c>
      <c r="V11" s="48">
        <v>0</v>
      </c>
      <c r="W11" s="47">
        <v>0</v>
      </c>
      <c r="X11" s="47">
        <v>0</v>
      </c>
      <c r="Y11" s="47">
        <v>0</v>
      </c>
      <c r="Z11" s="93">
        <f t="shared" si="1"/>
        <v>0</v>
      </c>
      <c r="AA11" s="47">
        <v>0</v>
      </c>
      <c r="AB11" s="48">
        <v>0</v>
      </c>
      <c r="AC11" s="47">
        <v>0</v>
      </c>
      <c r="AD11" s="47">
        <v>0</v>
      </c>
      <c r="AE11" s="51">
        <v>0</v>
      </c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8" customHeight="1">
      <c r="A12" s="46">
        <v>7</v>
      </c>
      <c r="B12" s="47" t="s">
        <v>15</v>
      </c>
      <c r="C12" s="47">
        <v>1355</v>
      </c>
      <c r="D12" s="47">
        <v>1355</v>
      </c>
      <c r="E12" s="47">
        <v>0</v>
      </c>
      <c r="F12" s="47">
        <v>1317</v>
      </c>
      <c r="G12" s="47">
        <v>2</v>
      </c>
      <c r="H12" s="47">
        <v>2</v>
      </c>
      <c r="I12" s="47">
        <v>2</v>
      </c>
      <c r="J12" s="48">
        <v>0</v>
      </c>
      <c r="K12" s="47">
        <v>0</v>
      </c>
      <c r="L12" s="47">
        <v>0</v>
      </c>
      <c r="M12" s="47">
        <v>0</v>
      </c>
      <c r="N12" s="49">
        <f t="shared" si="0"/>
        <v>0</v>
      </c>
      <c r="O12" s="47">
        <v>0</v>
      </c>
      <c r="P12" s="48">
        <v>0</v>
      </c>
      <c r="Q12" s="47">
        <v>0</v>
      </c>
      <c r="R12" s="47">
        <v>0</v>
      </c>
      <c r="S12" s="47">
        <v>0</v>
      </c>
      <c r="T12" s="50">
        <f t="shared" si="2"/>
        <v>2</v>
      </c>
      <c r="U12" s="47">
        <v>0</v>
      </c>
      <c r="V12" s="48">
        <v>0</v>
      </c>
      <c r="W12" s="47">
        <v>0</v>
      </c>
      <c r="X12" s="47">
        <v>0</v>
      </c>
      <c r="Y12" s="47">
        <v>0</v>
      </c>
      <c r="Z12" s="93">
        <f t="shared" si="1"/>
        <v>0</v>
      </c>
      <c r="AA12" s="47">
        <v>0</v>
      </c>
      <c r="AB12" s="48">
        <v>0</v>
      </c>
      <c r="AC12" s="47">
        <v>0</v>
      </c>
      <c r="AD12" s="47">
        <v>0</v>
      </c>
      <c r="AE12" s="51">
        <v>0</v>
      </c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8" customHeight="1">
      <c r="A13" s="46">
        <v>8</v>
      </c>
      <c r="B13" s="47" t="s">
        <v>16</v>
      </c>
      <c r="C13" s="47">
        <v>3745</v>
      </c>
      <c r="D13" s="47">
        <v>3738</v>
      </c>
      <c r="E13" s="47">
        <v>8152</v>
      </c>
      <c r="F13" s="47">
        <v>3738</v>
      </c>
      <c r="G13" s="47">
        <v>39</v>
      </c>
      <c r="H13" s="47">
        <v>39</v>
      </c>
      <c r="I13" s="47">
        <v>39</v>
      </c>
      <c r="J13" s="48">
        <v>20622.59</v>
      </c>
      <c r="K13" s="47">
        <v>3446</v>
      </c>
      <c r="L13" s="47">
        <v>0</v>
      </c>
      <c r="M13" s="47">
        <v>0</v>
      </c>
      <c r="N13" s="49">
        <f t="shared" si="0"/>
        <v>0</v>
      </c>
      <c r="O13" s="47">
        <v>39</v>
      </c>
      <c r="P13" s="48">
        <v>20622.59</v>
      </c>
      <c r="Q13" s="47">
        <v>3446</v>
      </c>
      <c r="R13" s="47">
        <v>0</v>
      </c>
      <c r="S13" s="47">
        <v>0</v>
      </c>
      <c r="T13" s="50">
        <f t="shared" si="2"/>
        <v>0</v>
      </c>
      <c r="U13" s="47">
        <v>39</v>
      </c>
      <c r="V13" s="48">
        <v>20622.59</v>
      </c>
      <c r="W13" s="47">
        <v>3446</v>
      </c>
      <c r="X13" s="47">
        <v>0</v>
      </c>
      <c r="Y13" s="47">
        <v>0</v>
      </c>
      <c r="Z13" s="93">
        <f t="shared" si="1"/>
        <v>0</v>
      </c>
      <c r="AA13" s="47">
        <v>31</v>
      </c>
      <c r="AB13" s="48">
        <v>17421.93</v>
      </c>
      <c r="AC13" s="47">
        <v>0</v>
      </c>
      <c r="AD13" s="47">
        <v>0</v>
      </c>
      <c r="AE13" s="51">
        <v>0</v>
      </c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8" customHeight="1">
      <c r="A14" s="46">
        <v>9</v>
      </c>
      <c r="B14" s="47" t="s">
        <v>17</v>
      </c>
      <c r="C14" s="47">
        <v>1516</v>
      </c>
      <c r="D14" s="47">
        <v>1504</v>
      </c>
      <c r="E14" s="47">
        <v>65</v>
      </c>
      <c r="F14" s="47">
        <v>1504</v>
      </c>
      <c r="G14" s="47">
        <v>91</v>
      </c>
      <c r="H14" s="47">
        <v>2</v>
      </c>
      <c r="I14" s="47">
        <v>2</v>
      </c>
      <c r="J14" s="48">
        <v>500</v>
      </c>
      <c r="K14" s="47">
        <v>64</v>
      </c>
      <c r="L14" s="47">
        <v>0</v>
      </c>
      <c r="M14" s="47">
        <v>0</v>
      </c>
      <c r="N14" s="49">
        <f t="shared" si="0"/>
        <v>0</v>
      </c>
      <c r="O14" s="47">
        <v>2</v>
      </c>
      <c r="P14" s="48">
        <v>500</v>
      </c>
      <c r="Q14" s="47">
        <v>64</v>
      </c>
      <c r="R14" s="47">
        <v>0</v>
      </c>
      <c r="S14" s="47">
        <v>0</v>
      </c>
      <c r="T14" s="50">
        <f t="shared" si="2"/>
        <v>0</v>
      </c>
      <c r="U14" s="47">
        <v>2</v>
      </c>
      <c r="V14" s="48">
        <v>500</v>
      </c>
      <c r="W14" s="47">
        <v>64</v>
      </c>
      <c r="X14" s="47">
        <v>0</v>
      </c>
      <c r="Y14" s="47">
        <v>0</v>
      </c>
      <c r="Z14" s="93">
        <f t="shared" si="1"/>
        <v>0</v>
      </c>
      <c r="AA14" s="47">
        <v>2</v>
      </c>
      <c r="AB14" s="48">
        <v>500</v>
      </c>
      <c r="AC14" s="47">
        <v>0</v>
      </c>
      <c r="AD14" s="47">
        <v>0</v>
      </c>
      <c r="AE14" s="51">
        <v>0</v>
      </c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8" customHeight="1">
      <c r="A15" s="46">
        <v>10</v>
      </c>
      <c r="B15" s="47" t="s">
        <v>18</v>
      </c>
      <c r="C15" s="47">
        <v>1613</v>
      </c>
      <c r="D15" s="47">
        <v>1613</v>
      </c>
      <c r="E15" s="47">
        <v>12</v>
      </c>
      <c r="F15" s="47">
        <v>1613</v>
      </c>
      <c r="G15" s="47">
        <v>0</v>
      </c>
      <c r="H15" s="47">
        <v>0</v>
      </c>
      <c r="I15" s="47">
        <v>0</v>
      </c>
      <c r="J15" s="48">
        <v>0</v>
      </c>
      <c r="K15" s="47">
        <v>0</v>
      </c>
      <c r="L15" s="47">
        <v>0</v>
      </c>
      <c r="M15" s="47">
        <v>0</v>
      </c>
      <c r="N15" s="49">
        <f t="shared" si="0"/>
        <v>0</v>
      </c>
      <c r="O15" s="47">
        <v>0</v>
      </c>
      <c r="P15" s="48">
        <v>0</v>
      </c>
      <c r="Q15" s="47">
        <v>0</v>
      </c>
      <c r="R15" s="47">
        <v>0</v>
      </c>
      <c r="S15" s="47">
        <v>0</v>
      </c>
      <c r="T15" s="50">
        <f t="shared" si="2"/>
        <v>0</v>
      </c>
      <c r="U15" s="47">
        <v>0</v>
      </c>
      <c r="V15" s="48">
        <v>0</v>
      </c>
      <c r="W15" s="47">
        <v>0</v>
      </c>
      <c r="X15" s="47">
        <v>0</v>
      </c>
      <c r="Y15" s="47">
        <v>0</v>
      </c>
      <c r="Z15" s="93">
        <f t="shared" si="1"/>
        <v>0</v>
      </c>
      <c r="AA15" s="47">
        <v>0</v>
      </c>
      <c r="AB15" s="48">
        <v>0</v>
      </c>
      <c r="AC15" s="47">
        <v>0</v>
      </c>
      <c r="AD15" s="47">
        <v>0</v>
      </c>
      <c r="AE15" s="51">
        <v>0</v>
      </c>
      <c r="AF15" s="9"/>
      <c r="AG15" s="9"/>
      <c r="AH15" s="9"/>
      <c r="AI15" s="9"/>
      <c r="AJ15" s="9"/>
      <c r="AK15" s="9"/>
      <c r="AL15" s="9"/>
      <c r="AM15" s="9"/>
      <c r="AN15" s="9"/>
    </row>
    <row r="16" spans="1:40" s="1" customFormat="1" ht="18" customHeight="1">
      <c r="A16" s="98" t="s">
        <v>60</v>
      </c>
      <c r="B16" s="99"/>
      <c r="C16" s="53">
        <f>SUM(C6:C15)</f>
        <v>18449</v>
      </c>
      <c r="D16" s="53">
        <f aca="true" t="shared" si="3" ref="D16:AE16">SUM(D6:D15)</f>
        <v>18262</v>
      </c>
      <c r="E16" s="53">
        <f t="shared" si="3"/>
        <v>9213</v>
      </c>
      <c r="F16" s="53">
        <f t="shared" si="3"/>
        <v>18227</v>
      </c>
      <c r="G16" s="53">
        <f t="shared" si="3"/>
        <v>730</v>
      </c>
      <c r="H16" s="53">
        <f t="shared" si="3"/>
        <v>589</v>
      </c>
      <c r="I16" s="53">
        <f t="shared" si="3"/>
        <v>201</v>
      </c>
      <c r="J16" s="54">
        <f t="shared" si="3"/>
        <v>27936.18</v>
      </c>
      <c r="K16" s="55">
        <f t="shared" si="3"/>
        <v>4425</v>
      </c>
      <c r="L16" s="55">
        <f t="shared" si="3"/>
        <v>388</v>
      </c>
      <c r="M16" s="55">
        <f t="shared" si="3"/>
        <v>0</v>
      </c>
      <c r="N16" s="81">
        <f t="shared" si="0"/>
        <v>0</v>
      </c>
      <c r="O16" s="55">
        <f t="shared" si="3"/>
        <v>65</v>
      </c>
      <c r="P16" s="54">
        <f t="shared" si="3"/>
        <v>21198.59</v>
      </c>
      <c r="Q16" s="55">
        <f t="shared" si="3"/>
        <v>3750</v>
      </c>
      <c r="R16" s="55">
        <f t="shared" si="3"/>
        <v>1</v>
      </c>
      <c r="S16" s="55">
        <f t="shared" si="3"/>
        <v>119</v>
      </c>
      <c r="T16" s="81">
        <f t="shared" si="2"/>
        <v>16</v>
      </c>
      <c r="U16" s="55">
        <f t="shared" si="3"/>
        <v>41</v>
      </c>
      <c r="V16" s="54">
        <f t="shared" si="3"/>
        <v>21122.59</v>
      </c>
      <c r="W16" s="55">
        <f t="shared" si="3"/>
        <v>3510</v>
      </c>
      <c r="X16" s="55">
        <f t="shared" si="3"/>
        <v>0</v>
      </c>
      <c r="Y16" s="55">
        <f t="shared" si="3"/>
        <v>0</v>
      </c>
      <c r="Z16" s="95">
        <f t="shared" si="1"/>
        <v>24</v>
      </c>
      <c r="AA16" s="55">
        <f t="shared" si="3"/>
        <v>33</v>
      </c>
      <c r="AB16" s="54">
        <f t="shared" si="3"/>
        <v>17921.93</v>
      </c>
      <c r="AC16" s="55">
        <f t="shared" si="3"/>
        <v>0</v>
      </c>
      <c r="AD16" s="54">
        <f t="shared" si="3"/>
        <v>0</v>
      </c>
      <c r="AE16" s="56">
        <f t="shared" si="3"/>
        <v>0</v>
      </c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8" customHeight="1">
      <c r="A17" s="46">
        <v>1</v>
      </c>
      <c r="B17" s="47" t="s">
        <v>20</v>
      </c>
      <c r="C17" s="47">
        <v>1632</v>
      </c>
      <c r="D17" s="47">
        <v>1632</v>
      </c>
      <c r="E17" s="47">
        <v>1663</v>
      </c>
      <c r="F17" s="47">
        <v>1632</v>
      </c>
      <c r="G17" s="47">
        <v>0</v>
      </c>
      <c r="H17" s="47">
        <v>0</v>
      </c>
      <c r="I17" s="47">
        <v>0</v>
      </c>
      <c r="J17" s="48">
        <v>0</v>
      </c>
      <c r="K17" s="47">
        <v>0</v>
      </c>
      <c r="L17" s="47">
        <v>0</v>
      </c>
      <c r="M17" s="47">
        <v>0</v>
      </c>
      <c r="N17" s="49">
        <f t="shared" si="0"/>
        <v>0</v>
      </c>
      <c r="O17" s="47">
        <v>0</v>
      </c>
      <c r="P17" s="48">
        <v>0</v>
      </c>
      <c r="Q17" s="47">
        <v>0</v>
      </c>
      <c r="R17" s="47">
        <v>0</v>
      </c>
      <c r="S17" s="47">
        <v>0</v>
      </c>
      <c r="T17" s="50">
        <f t="shared" si="2"/>
        <v>0</v>
      </c>
      <c r="U17" s="47">
        <v>0</v>
      </c>
      <c r="V17" s="48">
        <v>0</v>
      </c>
      <c r="W17" s="47">
        <v>0</v>
      </c>
      <c r="X17" s="47">
        <v>0</v>
      </c>
      <c r="Y17" s="47">
        <v>0</v>
      </c>
      <c r="Z17" s="93">
        <f t="shared" si="1"/>
        <v>0</v>
      </c>
      <c r="AA17" s="47">
        <v>0</v>
      </c>
      <c r="AB17" s="48">
        <v>0</v>
      </c>
      <c r="AC17" s="47">
        <v>0</v>
      </c>
      <c r="AD17" s="47">
        <v>0</v>
      </c>
      <c r="AE17" s="51">
        <v>0</v>
      </c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8" customHeight="1">
      <c r="A18" s="46">
        <v>2</v>
      </c>
      <c r="B18" s="47" t="s">
        <v>21</v>
      </c>
      <c r="C18" s="47">
        <v>1207</v>
      </c>
      <c r="D18" s="47">
        <v>1207</v>
      </c>
      <c r="E18" s="47">
        <v>789</v>
      </c>
      <c r="F18" s="47">
        <v>1185</v>
      </c>
      <c r="G18" s="47">
        <v>24</v>
      </c>
      <c r="H18" s="47">
        <v>0</v>
      </c>
      <c r="I18" s="47">
        <v>0</v>
      </c>
      <c r="J18" s="48">
        <v>0</v>
      </c>
      <c r="K18" s="47">
        <v>0</v>
      </c>
      <c r="L18" s="47">
        <v>0</v>
      </c>
      <c r="M18" s="47">
        <v>0</v>
      </c>
      <c r="N18" s="49">
        <f t="shared" si="0"/>
        <v>0</v>
      </c>
      <c r="O18" s="47">
        <v>0</v>
      </c>
      <c r="P18" s="48">
        <v>0</v>
      </c>
      <c r="Q18" s="47">
        <v>0</v>
      </c>
      <c r="R18" s="47">
        <v>0</v>
      </c>
      <c r="S18" s="47">
        <v>0</v>
      </c>
      <c r="T18" s="50">
        <f t="shared" si="2"/>
        <v>0</v>
      </c>
      <c r="U18" s="47">
        <v>0</v>
      </c>
      <c r="V18" s="48">
        <v>0</v>
      </c>
      <c r="W18" s="47">
        <v>0</v>
      </c>
      <c r="X18" s="47">
        <v>0</v>
      </c>
      <c r="Y18" s="47">
        <v>0</v>
      </c>
      <c r="Z18" s="93">
        <f t="shared" si="1"/>
        <v>0</v>
      </c>
      <c r="AA18" s="47">
        <v>0</v>
      </c>
      <c r="AB18" s="48">
        <v>0</v>
      </c>
      <c r="AC18" s="47">
        <v>0</v>
      </c>
      <c r="AD18" s="47">
        <v>0</v>
      </c>
      <c r="AE18" s="51">
        <v>0</v>
      </c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8" customHeight="1">
      <c r="A19" s="46">
        <v>3</v>
      </c>
      <c r="B19" s="47" t="s">
        <v>22</v>
      </c>
      <c r="C19" s="47">
        <v>1753</v>
      </c>
      <c r="D19" s="47">
        <v>1753</v>
      </c>
      <c r="E19" s="47">
        <v>1753</v>
      </c>
      <c r="F19" s="47">
        <v>1753</v>
      </c>
      <c r="G19" s="47">
        <v>0</v>
      </c>
      <c r="H19" s="47">
        <v>0</v>
      </c>
      <c r="I19" s="47">
        <v>0</v>
      </c>
      <c r="J19" s="48">
        <v>0</v>
      </c>
      <c r="K19" s="47">
        <v>0</v>
      </c>
      <c r="L19" s="47">
        <v>0</v>
      </c>
      <c r="M19" s="47">
        <v>0</v>
      </c>
      <c r="N19" s="49">
        <f t="shared" si="0"/>
        <v>0</v>
      </c>
      <c r="O19" s="47">
        <v>0</v>
      </c>
      <c r="P19" s="48">
        <v>0</v>
      </c>
      <c r="Q19" s="47">
        <v>0</v>
      </c>
      <c r="R19" s="47">
        <v>0</v>
      </c>
      <c r="S19" s="47">
        <v>0</v>
      </c>
      <c r="T19" s="50">
        <f t="shared" si="2"/>
        <v>0</v>
      </c>
      <c r="U19" s="47">
        <v>0</v>
      </c>
      <c r="V19" s="48">
        <v>0</v>
      </c>
      <c r="W19" s="47">
        <v>0</v>
      </c>
      <c r="X19" s="47">
        <v>0</v>
      </c>
      <c r="Y19" s="47">
        <v>0</v>
      </c>
      <c r="Z19" s="93">
        <f t="shared" si="1"/>
        <v>0</v>
      </c>
      <c r="AA19" s="47">
        <v>0</v>
      </c>
      <c r="AB19" s="48">
        <v>0</v>
      </c>
      <c r="AC19" s="47">
        <v>0</v>
      </c>
      <c r="AD19" s="47">
        <v>0</v>
      </c>
      <c r="AE19" s="51">
        <v>0</v>
      </c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8" customHeight="1">
      <c r="A20" s="46">
        <v>4</v>
      </c>
      <c r="B20" s="47" t="s">
        <v>23</v>
      </c>
      <c r="C20" s="47">
        <v>744</v>
      </c>
      <c r="D20" s="47">
        <v>744</v>
      </c>
      <c r="E20" s="47">
        <v>648</v>
      </c>
      <c r="F20" s="47">
        <v>744</v>
      </c>
      <c r="G20" s="47">
        <v>51</v>
      </c>
      <c r="H20" s="47">
        <v>51</v>
      </c>
      <c r="I20" s="47">
        <v>51</v>
      </c>
      <c r="J20" s="48">
        <v>5477</v>
      </c>
      <c r="K20" s="47">
        <v>0</v>
      </c>
      <c r="L20" s="47">
        <v>0</v>
      </c>
      <c r="M20" s="47">
        <v>0</v>
      </c>
      <c r="N20" s="49">
        <f t="shared" si="0"/>
        <v>0</v>
      </c>
      <c r="O20" s="47">
        <v>0</v>
      </c>
      <c r="P20" s="48">
        <v>0</v>
      </c>
      <c r="Q20" s="47">
        <v>0</v>
      </c>
      <c r="R20" s="47">
        <v>0</v>
      </c>
      <c r="S20" s="47">
        <v>41</v>
      </c>
      <c r="T20" s="50">
        <f t="shared" si="2"/>
        <v>10</v>
      </c>
      <c r="U20" s="47">
        <v>0</v>
      </c>
      <c r="V20" s="48">
        <v>0</v>
      </c>
      <c r="W20" s="47">
        <v>0</v>
      </c>
      <c r="X20" s="47">
        <v>0</v>
      </c>
      <c r="Y20" s="47">
        <v>0</v>
      </c>
      <c r="Z20" s="93">
        <f t="shared" si="1"/>
        <v>0</v>
      </c>
      <c r="AA20" s="47">
        <v>0</v>
      </c>
      <c r="AB20" s="48">
        <v>0</v>
      </c>
      <c r="AC20" s="47">
        <v>0</v>
      </c>
      <c r="AD20" s="47">
        <v>0</v>
      </c>
      <c r="AE20" s="51">
        <v>0</v>
      </c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8" customHeight="1">
      <c r="A21" s="46">
        <v>5</v>
      </c>
      <c r="B21" s="47" t="s">
        <v>24</v>
      </c>
      <c r="C21" s="47">
        <v>1030</v>
      </c>
      <c r="D21" s="47">
        <v>973</v>
      </c>
      <c r="E21" s="47">
        <v>50</v>
      </c>
      <c r="F21" s="47">
        <v>1011</v>
      </c>
      <c r="G21" s="47">
        <v>51</v>
      </c>
      <c r="H21" s="47">
        <v>51</v>
      </c>
      <c r="I21" s="47">
        <v>43</v>
      </c>
      <c r="J21" s="48">
        <v>142</v>
      </c>
      <c r="K21" s="47">
        <v>1288</v>
      </c>
      <c r="L21" s="47">
        <v>0</v>
      </c>
      <c r="M21" s="47">
        <v>0</v>
      </c>
      <c r="N21" s="49">
        <f t="shared" si="0"/>
        <v>8</v>
      </c>
      <c r="O21" s="47">
        <v>30</v>
      </c>
      <c r="P21" s="48">
        <v>71.46</v>
      </c>
      <c r="Q21" s="47">
        <v>562</v>
      </c>
      <c r="R21" s="47">
        <v>0</v>
      </c>
      <c r="S21" s="47">
        <v>0</v>
      </c>
      <c r="T21" s="50">
        <f t="shared" si="2"/>
        <v>13</v>
      </c>
      <c r="U21" s="47">
        <v>30</v>
      </c>
      <c r="V21" s="48">
        <v>71.46</v>
      </c>
      <c r="W21" s="47">
        <v>562</v>
      </c>
      <c r="X21" s="47">
        <v>0</v>
      </c>
      <c r="Y21" s="47">
        <v>0</v>
      </c>
      <c r="Z21" s="93">
        <f t="shared" si="1"/>
        <v>0</v>
      </c>
      <c r="AA21" s="47">
        <v>20</v>
      </c>
      <c r="AB21" s="48">
        <v>44.02</v>
      </c>
      <c r="AC21" s="47">
        <v>0</v>
      </c>
      <c r="AD21" s="48">
        <v>0</v>
      </c>
      <c r="AE21" s="51">
        <v>12</v>
      </c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8" customHeight="1">
      <c r="A22" s="46">
        <v>6</v>
      </c>
      <c r="B22" s="47" t="s">
        <v>25</v>
      </c>
      <c r="C22" s="47">
        <v>352</v>
      </c>
      <c r="D22" s="47">
        <v>331</v>
      </c>
      <c r="E22" s="47">
        <v>331</v>
      </c>
      <c r="F22" s="47">
        <v>331</v>
      </c>
      <c r="G22" s="47">
        <v>8</v>
      </c>
      <c r="H22" s="47">
        <v>8</v>
      </c>
      <c r="I22" s="47">
        <v>8</v>
      </c>
      <c r="J22" s="48">
        <v>9.35</v>
      </c>
      <c r="K22" s="52">
        <v>8</v>
      </c>
      <c r="L22" s="47">
        <v>0</v>
      </c>
      <c r="M22" s="47">
        <v>0</v>
      </c>
      <c r="N22" s="49">
        <f t="shared" si="0"/>
        <v>0</v>
      </c>
      <c r="O22" s="47">
        <v>1</v>
      </c>
      <c r="P22" s="48">
        <v>2</v>
      </c>
      <c r="Q22" s="47">
        <v>1</v>
      </c>
      <c r="R22" s="47">
        <v>0</v>
      </c>
      <c r="S22" s="47">
        <v>0</v>
      </c>
      <c r="T22" s="50">
        <f t="shared" si="2"/>
        <v>7</v>
      </c>
      <c r="U22" s="47">
        <v>1</v>
      </c>
      <c r="V22" s="48">
        <v>2</v>
      </c>
      <c r="W22" s="47">
        <v>1</v>
      </c>
      <c r="X22" s="47">
        <v>0</v>
      </c>
      <c r="Y22" s="47">
        <v>0</v>
      </c>
      <c r="Z22" s="93">
        <f t="shared" si="1"/>
        <v>0</v>
      </c>
      <c r="AA22" s="47">
        <v>1</v>
      </c>
      <c r="AB22" s="48">
        <v>2</v>
      </c>
      <c r="AC22" s="47">
        <v>0</v>
      </c>
      <c r="AD22" s="48">
        <v>0</v>
      </c>
      <c r="AE22" s="51">
        <v>1</v>
      </c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8" customHeight="1">
      <c r="A23" s="46">
        <v>7</v>
      </c>
      <c r="B23" s="47" t="s">
        <v>26</v>
      </c>
      <c r="C23" s="47">
        <v>2039</v>
      </c>
      <c r="D23" s="47">
        <v>2039</v>
      </c>
      <c r="E23" s="47">
        <v>12810</v>
      </c>
      <c r="F23" s="47">
        <v>2035</v>
      </c>
      <c r="G23" s="47">
        <v>233</v>
      </c>
      <c r="H23" s="47">
        <v>209</v>
      </c>
      <c r="I23" s="47">
        <v>197</v>
      </c>
      <c r="J23" s="48">
        <v>5832.63</v>
      </c>
      <c r="K23" s="52">
        <v>12746</v>
      </c>
      <c r="L23" s="47">
        <v>12</v>
      </c>
      <c r="M23" s="47">
        <v>0</v>
      </c>
      <c r="N23" s="49">
        <f t="shared" si="0"/>
        <v>0</v>
      </c>
      <c r="O23" s="47">
        <v>163</v>
      </c>
      <c r="P23" s="48">
        <v>5378.13</v>
      </c>
      <c r="Q23" s="47">
        <v>11835</v>
      </c>
      <c r="R23" s="47">
        <v>6</v>
      </c>
      <c r="S23" s="47">
        <v>37</v>
      </c>
      <c r="T23" s="50">
        <f t="shared" si="2"/>
        <v>-9</v>
      </c>
      <c r="U23" s="47">
        <v>163</v>
      </c>
      <c r="V23" s="48">
        <v>5378.13</v>
      </c>
      <c r="W23" s="47">
        <v>11835</v>
      </c>
      <c r="X23" s="47">
        <v>0</v>
      </c>
      <c r="Y23" s="47">
        <v>0</v>
      </c>
      <c r="Z23" s="93">
        <f t="shared" si="1"/>
        <v>0</v>
      </c>
      <c r="AA23" s="47">
        <v>154</v>
      </c>
      <c r="AB23" s="48">
        <v>5367.77</v>
      </c>
      <c r="AC23" s="47">
        <v>13</v>
      </c>
      <c r="AD23" s="48">
        <v>183.13</v>
      </c>
      <c r="AE23" s="51">
        <v>154</v>
      </c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8" customHeight="1">
      <c r="A24" s="46">
        <v>8</v>
      </c>
      <c r="B24" s="47" t="s">
        <v>27</v>
      </c>
      <c r="C24" s="47">
        <v>1262</v>
      </c>
      <c r="D24" s="47">
        <v>1224</v>
      </c>
      <c r="E24" s="47">
        <v>1660</v>
      </c>
      <c r="F24" s="47">
        <v>1224</v>
      </c>
      <c r="G24" s="47">
        <v>328</v>
      </c>
      <c r="H24" s="47">
        <v>328</v>
      </c>
      <c r="I24" s="47">
        <v>103</v>
      </c>
      <c r="J24" s="48">
        <v>552.85</v>
      </c>
      <c r="K24" s="47">
        <v>1749</v>
      </c>
      <c r="L24" s="47">
        <v>0</v>
      </c>
      <c r="M24" s="47">
        <v>0</v>
      </c>
      <c r="N24" s="49">
        <f t="shared" si="0"/>
        <v>225</v>
      </c>
      <c r="O24" s="47">
        <v>28</v>
      </c>
      <c r="P24" s="48">
        <v>103.24</v>
      </c>
      <c r="Q24" s="47">
        <v>949</v>
      </c>
      <c r="R24" s="47">
        <v>0</v>
      </c>
      <c r="S24" s="47">
        <v>6</v>
      </c>
      <c r="T24" s="50">
        <f t="shared" si="2"/>
        <v>69</v>
      </c>
      <c r="U24" s="47">
        <v>27</v>
      </c>
      <c r="V24" s="48">
        <v>101.79</v>
      </c>
      <c r="W24" s="47">
        <v>763</v>
      </c>
      <c r="X24" s="47">
        <v>0</v>
      </c>
      <c r="Y24" s="47">
        <v>0</v>
      </c>
      <c r="Z24" s="93">
        <f t="shared" si="1"/>
        <v>1</v>
      </c>
      <c r="AA24" s="47">
        <v>15</v>
      </c>
      <c r="AB24" s="48">
        <v>83.5</v>
      </c>
      <c r="AC24" s="47">
        <v>0</v>
      </c>
      <c r="AD24" s="48">
        <v>0</v>
      </c>
      <c r="AE24" s="51">
        <v>0</v>
      </c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8" customHeight="1">
      <c r="A25" s="46">
        <v>9</v>
      </c>
      <c r="B25" s="47" t="s">
        <v>28</v>
      </c>
      <c r="C25" s="47">
        <v>825</v>
      </c>
      <c r="D25" s="47">
        <v>825</v>
      </c>
      <c r="E25" s="47">
        <v>837</v>
      </c>
      <c r="F25" s="47">
        <v>825</v>
      </c>
      <c r="G25" s="47">
        <v>15</v>
      </c>
      <c r="H25" s="47">
        <v>15</v>
      </c>
      <c r="I25" s="47">
        <v>15</v>
      </c>
      <c r="J25" s="48">
        <v>164.13</v>
      </c>
      <c r="K25" s="47">
        <v>600</v>
      </c>
      <c r="L25" s="47">
        <v>0</v>
      </c>
      <c r="M25" s="47">
        <v>0</v>
      </c>
      <c r="N25" s="49">
        <f t="shared" si="0"/>
        <v>0</v>
      </c>
      <c r="O25" s="47">
        <v>6</v>
      </c>
      <c r="P25" s="48">
        <v>7.15</v>
      </c>
      <c r="Q25" s="47">
        <v>122</v>
      </c>
      <c r="R25" s="47">
        <v>0</v>
      </c>
      <c r="S25" s="47">
        <v>0</v>
      </c>
      <c r="T25" s="50">
        <f t="shared" si="2"/>
        <v>9</v>
      </c>
      <c r="U25" s="47">
        <v>1</v>
      </c>
      <c r="V25" s="48">
        <v>1.2</v>
      </c>
      <c r="W25" s="47">
        <v>12</v>
      </c>
      <c r="X25" s="47">
        <v>0</v>
      </c>
      <c r="Y25" s="47">
        <v>5</v>
      </c>
      <c r="Z25" s="93">
        <f t="shared" si="1"/>
        <v>0</v>
      </c>
      <c r="AA25" s="47">
        <v>0</v>
      </c>
      <c r="AB25" s="48">
        <v>0</v>
      </c>
      <c r="AC25" s="47">
        <v>0</v>
      </c>
      <c r="AD25" s="47">
        <v>0</v>
      </c>
      <c r="AE25" s="51">
        <v>0</v>
      </c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8" customHeight="1">
      <c r="A26" s="46">
        <v>10</v>
      </c>
      <c r="B26" s="47" t="s">
        <v>29</v>
      </c>
      <c r="C26" s="47">
        <v>1668</v>
      </c>
      <c r="D26" s="47">
        <v>1668</v>
      </c>
      <c r="E26" s="47">
        <v>340</v>
      </c>
      <c r="F26" s="47">
        <v>1668</v>
      </c>
      <c r="G26" s="47">
        <v>22</v>
      </c>
      <c r="H26" s="47">
        <v>22</v>
      </c>
      <c r="I26" s="47">
        <v>22</v>
      </c>
      <c r="J26" s="48">
        <v>0</v>
      </c>
      <c r="K26" s="47">
        <v>0</v>
      </c>
      <c r="L26" s="47">
        <v>0</v>
      </c>
      <c r="M26" s="47">
        <v>0</v>
      </c>
      <c r="N26" s="49">
        <f t="shared" si="0"/>
        <v>0</v>
      </c>
      <c r="O26" s="47">
        <v>0</v>
      </c>
      <c r="P26" s="48">
        <v>0</v>
      </c>
      <c r="Q26" s="47">
        <v>0</v>
      </c>
      <c r="R26" s="47">
        <v>0</v>
      </c>
      <c r="S26" s="47">
        <v>0</v>
      </c>
      <c r="T26" s="50">
        <f t="shared" si="2"/>
        <v>22</v>
      </c>
      <c r="U26" s="47">
        <v>0</v>
      </c>
      <c r="V26" s="48">
        <v>0</v>
      </c>
      <c r="W26" s="47">
        <v>0</v>
      </c>
      <c r="X26" s="47">
        <v>0</v>
      </c>
      <c r="Y26" s="47">
        <v>0</v>
      </c>
      <c r="Z26" s="93">
        <f t="shared" si="1"/>
        <v>0</v>
      </c>
      <c r="AA26" s="47">
        <v>0</v>
      </c>
      <c r="AB26" s="48">
        <v>0</v>
      </c>
      <c r="AC26" s="47">
        <v>0</v>
      </c>
      <c r="AD26" s="47">
        <v>0</v>
      </c>
      <c r="AE26" s="51">
        <v>0</v>
      </c>
      <c r="AF26" s="9"/>
      <c r="AG26" s="9"/>
      <c r="AH26" s="9"/>
      <c r="AI26" s="9"/>
      <c r="AJ26" s="9"/>
      <c r="AK26" s="9"/>
      <c r="AL26" s="9"/>
      <c r="AM26" s="9"/>
      <c r="AN26" s="9"/>
    </row>
    <row r="27" spans="1:40" s="1" customFormat="1" ht="18" customHeight="1">
      <c r="A27" s="98" t="s">
        <v>61</v>
      </c>
      <c r="B27" s="99"/>
      <c r="C27" s="53">
        <f>SUM(C17:C26)</f>
        <v>12512</v>
      </c>
      <c r="D27" s="53">
        <f aca="true" t="shared" si="4" ref="D27:AE27">SUM(D17:D26)</f>
        <v>12396</v>
      </c>
      <c r="E27" s="53">
        <f t="shared" si="4"/>
        <v>20881</v>
      </c>
      <c r="F27" s="53">
        <f t="shared" si="4"/>
        <v>12408</v>
      </c>
      <c r="G27" s="53">
        <f t="shared" si="4"/>
        <v>732</v>
      </c>
      <c r="H27" s="53">
        <f t="shared" si="4"/>
        <v>684</v>
      </c>
      <c r="I27" s="53">
        <f t="shared" si="4"/>
        <v>439</v>
      </c>
      <c r="J27" s="54">
        <f t="shared" si="4"/>
        <v>12177.96</v>
      </c>
      <c r="K27" s="55">
        <f t="shared" si="4"/>
        <v>16391</v>
      </c>
      <c r="L27" s="55">
        <f t="shared" si="4"/>
        <v>12</v>
      </c>
      <c r="M27" s="55">
        <f t="shared" si="4"/>
        <v>0</v>
      </c>
      <c r="N27" s="81">
        <f t="shared" si="0"/>
        <v>233</v>
      </c>
      <c r="O27" s="55">
        <f t="shared" si="4"/>
        <v>228</v>
      </c>
      <c r="P27" s="54">
        <f t="shared" si="4"/>
        <v>5561.98</v>
      </c>
      <c r="Q27" s="55">
        <f t="shared" si="4"/>
        <v>13469</v>
      </c>
      <c r="R27" s="55">
        <f t="shared" si="4"/>
        <v>6</v>
      </c>
      <c r="S27" s="55">
        <f t="shared" si="4"/>
        <v>84</v>
      </c>
      <c r="T27" s="81">
        <f t="shared" si="2"/>
        <v>121</v>
      </c>
      <c r="U27" s="55">
        <f t="shared" si="4"/>
        <v>222</v>
      </c>
      <c r="V27" s="54">
        <f t="shared" si="4"/>
        <v>5554.58</v>
      </c>
      <c r="W27" s="55">
        <f t="shared" si="4"/>
        <v>13173</v>
      </c>
      <c r="X27" s="55">
        <f t="shared" si="4"/>
        <v>0</v>
      </c>
      <c r="Y27" s="55">
        <f t="shared" si="4"/>
        <v>5</v>
      </c>
      <c r="Z27" s="95">
        <f t="shared" si="1"/>
        <v>1</v>
      </c>
      <c r="AA27" s="55">
        <f t="shared" si="4"/>
        <v>190</v>
      </c>
      <c r="AB27" s="54">
        <f t="shared" si="4"/>
        <v>5497.290000000001</v>
      </c>
      <c r="AC27" s="55">
        <f t="shared" si="4"/>
        <v>13</v>
      </c>
      <c r="AD27" s="54">
        <f t="shared" si="4"/>
        <v>183.13</v>
      </c>
      <c r="AE27" s="56">
        <f t="shared" si="4"/>
        <v>167</v>
      </c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8" customHeight="1">
      <c r="A28" s="46">
        <v>1</v>
      </c>
      <c r="B28" s="47" t="s">
        <v>30</v>
      </c>
      <c r="C28" s="47">
        <v>1190</v>
      </c>
      <c r="D28" s="47">
        <v>1128</v>
      </c>
      <c r="E28" s="47">
        <v>1133</v>
      </c>
      <c r="F28" s="47">
        <v>1130</v>
      </c>
      <c r="G28" s="47">
        <v>104</v>
      </c>
      <c r="H28" s="47">
        <v>104</v>
      </c>
      <c r="I28" s="47">
        <v>1</v>
      </c>
      <c r="J28" s="48">
        <v>12.06</v>
      </c>
      <c r="K28" s="47">
        <v>0</v>
      </c>
      <c r="L28" s="47">
        <v>0</v>
      </c>
      <c r="M28" s="47">
        <v>0</v>
      </c>
      <c r="N28" s="49">
        <f t="shared" si="0"/>
        <v>103</v>
      </c>
      <c r="O28" s="47">
        <v>0</v>
      </c>
      <c r="P28" s="48">
        <v>0</v>
      </c>
      <c r="Q28" s="47">
        <v>0</v>
      </c>
      <c r="R28" s="47">
        <v>0</v>
      </c>
      <c r="S28" s="47">
        <v>0</v>
      </c>
      <c r="T28" s="50">
        <f t="shared" si="2"/>
        <v>1</v>
      </c>
      <c r="U28" s="47">
        <v>0</v>
      </c>
      <c r="V28" s="48">
        <v>0</v>
      </c>
      <c r="W28" s="47">
        <v>0</v>
      </c>
      <c r="X28" s="47">
        <v>0</v>
      </c>
      <c r="Y28" s="47">
        <v>0</v>
      </c>
      <c r="Z28" s="93">
        <f t="shared" si="1"/>
        <v>0</v>
      </c>
      <c r="AA28" s="47">
        <v>0</v>
      </c>
      <c r="AB28" s="48">
        <v>0</v>
      </c>
      <c r="AC28" s="47">
        <v>0</v>
      </c>
      <c r="AD28" s="47">
        <v>0</v>
      </c>
      <c r="AE28" s="51">
        <v>0</v>
      </c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8" customHeight="1">
      <c r="A29" s="46">
        <v>2</v>
      </c>
      <c r="B29" s="47" t="s">
        <v>31</v>
      </c>
      <c r="C29" s="47">
        <v>1528</v>
      </c>
      <c r="D29" s="47">
        <v>1449</v>
      </c>
      <c r="E29" s="47">
        <v>4578</v>
      </c>
      <c r="F29" s="47">
        <v>1449</v>
      </c>
      <c r="G29" s="47">
        <v>71</v>
      </c>
      <c r="H29" s="47">
        <v>5</v>
      </c>
      <c r="I29" s="47">
        <v>5</v>
      </c>
      <c r="J29" s="48">
        <v>7.43</v>
      </c>
      <c r="K29" s="47">
        <v>53</v>
      </c>
      <c r="L29" s="47">
        <v>0</v>
      </c>
      <c r="M29" s="47">
        <v>0</v>
      </c>
      <c r="N29" s="49">
        <f t="shared" si="0"/>
        <v>0</v>
      </c>
      <c r="O29" s="47">
        <v>0</v>
      </c>
      <c r="P29" s="48">
        <v>0</v>
      </c>
      <c r="Q29" s="47">
        <v>0</v>
      </c>
      <c r="R29" s="47">
        <v>0</v>
      </c>
      <c r="S29" s="47">
        <v>5</v>
      </c>
      <c r="T29" s="50">
        <f t="shared" si="2"/>
        <v>0</v>
      </c>
      <c r="U29" s="47">
        <v>0</v>
      </c>
      <c r="V29" s="48">
        <v>0</v>
      </c>
      <c r="W29" s="47">
        <v>0</v>
      </c>
      <c r="X29" s="47">
        <v>0</v>
      </c>
      <c r="Y29" s="47">
        <v>0</v>
      </c>
      <c r="Z29" s="93">
        <f t="shared" si="1"/>
        <v>0</v>
      </c>
      <c r="AA29" s="47">
        <v>0</v>
      </c>
      <c r="AB29" s="48">
        <v>0</v>
      </c>
      <c r="AC29" s="47">
        <v>0</v>
      </c>
      <c r="AD29" s="47">
        <v>0</v>
      </c>
      <c r="AE29" s="51">
        <v>0</v>
      </c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8" customHeight="1">
      <c r="A30" s="46">
        <v>3</v>
      </c>
      <c r="B30" s="47" t="s">
        <v>32</v>
      </c>
      <c r="C30" s="47">
        <v>2831</v>
      </c>
      <c r="D30" s="47">
        <v>2831</v>
      </c>
      <c r="E30" s="47">
        <v>525</v>
      </c>
      <c r="F30" s="47">
        <v>2831</v>
      </c>
      <c r="G30" s="47">
        <v>22</v>
      </c>
      <c r="H30" s="47">
        <v>22</v>
      </c>
      <c r="I30" s="47">
        <v>22</v>
      </c>
      <c r="J30" s="48">
        <v>242.56</v>
      </c>
      <c r="K30" s="47">
        <v>0</v>
      </c>
      <c r="L30" s="47">
        <v>0</v>
      </c>
      <c r="M30" s="47">
        <v>0</v>
      </c>
      <c r="N30" s="49">
        <f t="shared" si="0"/>
        <v>0</v>
      </c>
      <c r="O30" s="47">
        <v>22</v>
      </c>
      <c r="P30" s="48">
        <v>242.56</v>
      </c>
      <c r="Q30" s="47">
        <v>0</v>
      </c>
      <c r="R30" s="47">
        <v>0</v>
      </c>
      <c r="S30" s="47">
        <v>0</v>
      </c>
      <c r="T30" s="50">
        <f t="shared" si="2"/>
        <v>0</v>
      </c>
      <c r="U30" s="47">
        <v>16</v>
      </c>
      <c r="V30" s="48">
        <v>107.13</v>
      </c>
      <c r="W30" s="47">
        <v>0</v>
      </c>
      <c r="X30" s="47">
        <v>0</v>
      </c>
      <c r="Y30" s="47">
        <v>6</v>
      </c>
      <c r="Z30" s="93">
        <f t="shared" si="1"/>
        <v>0</v>
      </c>
      <c r="AA30" s="47">
        <v>16</v>
      </c>
      <c r="AB30" s="48">
        <v>107.13</v>
      </c>
      <c r="AC30" s="47">
        <v>0</v>
      </c>
      <c r="AD30" s="48">
        <v>0</v>
      </c>
      <c r="AE30" s="51">
        <v>11</v>
      </c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8" customHeight="1">
      <c r="A31" s="46">
        <v>4</v>
      </c>
      <c r="B31" s="47" t="s">
        <v>33</v>
      </c>
      <c r="C31" s="47">
        <v>2068</v>
      </c>
      <c r="D31" s="47">
        <v>2068</v>
      </c>
      <c r="E31" s="47">
        <v>549</v>
      </c>
      <c r="F31" s="47">
        <v>2068</v>
      </c>
      <c r="G31" s="47">
        <v>109</v>
      </c>
      <c r="H31" s="47">
        <v>109</v>
      </c>
      <c r="I31" s="47">
        <v>109</v>
      </c>
      <c r="J31" s="48">
        <v>15150.17</v>
      </c>
      <c r="K31" s="47">
        <v>4853</v>
      </c>
      <c r="L31" s="47">
        <v>0</v>
      </c>
      <c r="M31" s="47">
        <v>0</v>
      </c>
      <c r="N31" s="49">
        <f t="shared" si="0"/>
        <v>0</v>
      </c>
      <c r="O31" s="47">
        <v>109</v>
      </c>
      <c r="P31" s="48">
        <v>15150.17</v>
      </c>
      <c r="Q31" s="47">
        <v>4853</v>
      </c>
      <c r="R31" s="47">
        <v>0</v>
      </c>
      <c r="S31" s="47">
        <v>0</v>
      </c>
      <c r="T31" s="50">
        <f t="shared" si="2"/>
        <v>0</v>
      </c>
      <c r="U31" s="47">
        <v>109</v>
      </c>
      <c r="V31" s="48">
        <v>15150.17</v>
      </c>
      <c r="W31" s="47">
        <v>4853</v>
      </c>
      <c r="X31" s="47">
        <v>0</v>
      </c>
      <c r="Y31" s="47">
        <v>0</v>
      </c>
      <c r="Z31" s="93">
        <f t="shared" si="1"/>
        <v>0</v>
      </c>
      <c r="AA31" s="47">
        <v>79</v>
      </c>
      <c r="AB31" s="48">
        <v>10267.2</v>
      </c>
      <c r="AC31" s="47">
        <v>5</v>
      </c>
      <c r="AD31" s="48">
        <v>192.88</v>
      </c>
      <c r="AE31" s="51">
        <v>1</v>
      </c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8" customHeight="1">
      <c r="A32" s="46">
        <v>5</v>
      </c>
      <c r="B32" s="47" t="s">
        <v>34</v>
      </c>
      <c r="C32" s="47">
        <v>2415</v>
      </c>
      <c r="D32" s="47">
        <v>2415</v>
      </c>
      <c r="E32" s="47">
        <v>2180</v>
      </c>
      <c r="F32" s="47">
        <v>2415</v>
      </c>
      <c r="G32" s="47">
        <v>165</v>
      </c>
      <c r="H32" s="47">
        <v>165</v>
      </c>
      <c r="I32" s="47">
        <v>3</v>
      </c>
      <c r="J32" s="48">
        <v>3</v>
      </c>
      <c r="K32" s="47">
        <v>50</v>
      </c>
      <c r="L32" s="47">
        <v>0</v>
      </c>
      <c r="M32" s="47">
        <v>0</v>
      </c>
      <c r="N32" s="49">
        <f t="shared" si="0"/>
        <v>162</v>
      </c>
      <c r="O32" s="47">
        <v>2</v>
      </c>
      <c r="P32" s="48">
        <v>0.67</v>
      </c>
      <c r="Q32" s="47">
        <v>35</v>
      </c>
      <c r="R32" s="47">
        <v>0</v>
      </c>
      <c r="S32" s="47">
        <v>0</v>
      </c>
      <c r="T32" s="50">
        <f t="shared" si="2"/>
        <v>1</v>
      </c>
      <c r="U32" s="47">
        <v>2</v>
      </c>
      <c r="V32" s="48">
        <v>0.67</v>
      </c>
      <c r="W32" s="47">
        <v>35</v>
      </c>
      <c r="X32" s="47">
        <v>0</v>
      </c>
      <c r="Y32" s="47">
        <v>0</v>
      </c>
      <c r="Z32" s="93">
        <f t="shared" si="1"/>
        <v>0</v>
      </c>
      <c r="AA32" s="47">
        <v>0</v>
      </c>
      <c r="AB32" s="48">
        <v>0</v>
      </c>
      <c r="AC32" s="47">
        <v>0</v>
      </c>
      <c r="AD32" s="47">
        <v>0</v>
      </c>
      <c r="AE32" s="51">
        <v>0</v>
      </c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8" customHeight="1">
      <c r="A33" s="46">
        <v>6</v>
      </c>
      <c r="B33" s="47" t="s">
        <v>35</v>
      </c>
      <c r="C33" s="47">
        <v>1890</v>
      </c>
      <c r="D33" s="47">
        <v>1890</v>
      </c>
      <c r="E33" s="47">
        <v>3965</v>
      </c>
      <c r="F33" s="47">
        <v>1890</v>
      </c>
      <c r="G33" s="47">
        <v>330</v>
      </c>
      <c r="H33" s="47">
        <v>38</v>
      </c>
      <c r="I33" s="47">
        <v>38</v>
      </c>
      <c r="J33" s="48">
        <v>2300</v>
      </c>
      <c r="K33" s="47">
        <v>2500</v>
      </c>
      <c r="L33" s="47">
        <v>0</v>
      </c>
      <c r="M33" s="47">
        <v>0</v>
      </c>
      <c r="N33" s="49">
        <f t="shared" si="0"/>
        <v>0</v>
      </c>
      <c r="O33" s="47">
        <v>20</v>
      </c>
      <c r="P33" s="48">
        <v>852</v>
      </c>
      <c r="Q33" s="47">
        <v>1800</v>
      </c>
      <c r="R33" s="47">
        <v>0</v>
      </c>
      <c r="S33" s="47">
        <v>0</v>
      </c>
      <c r="T33" s="50">
        <f t="shared" si="2"/>
        <v>18</v>
      </c>
      <c r="U33" s="47">
        <v>20</v>
      </c>
      <c r="V33" s="48">
        <v>852</v>
      </c>
      <c r="W33" s="47">
        <v>1800</v>
      </c>
      <c r="X33" s="47">
        <v>0</v>
      </c>
      <c r="Y33" s="47">
        <v>0</v>
      </c>
      <c r="Z33" s="93">
        <f t="shared" si="1"/>
        <v>0</v>
      </c>
      <c r="AA33" s="47">
        <v>20</v>
      </c>
      <c r="AB33" s="48">
        <v>852</v>
      </c>
      <c r="AC33" s="47">
        <v>0</v>
      </c>
      <c r="AD33" s="48">
        <v>0</v>
      </c>
      <c r="AE33" s="51">
        <v>0</v>
      </c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8" customHeight="1">
      <c r="A34" s="46">
        <v>7</v>
      </c>
      <c r="B34" s="47" t="s">
        <v>36</v>
      </c>
      <c r="C34" s="47">
        <v>933</v>
      </c>
      <c r="D34" s="47">
        <v>933</v>
      </c>
      <c r="E34" s="47">
        <v>1141</v>
      </c>
      <c r="F34" s="47">
        <v>933</v>
      </c>
      <c r="G34" s="47">
        <v>25</v>
      </c>
      <c r="H34" s="47">
        <v>25</v>
      </c>
      <c r="I34" s="47">
        <v>25</v>
      </c>
      <c r="J34" s="48">
        <v>408.61</v>
      </c>
      <c r="K34" s="47">
        <v>2692</v>
      </c>
      <c r="L34" s="47">
        <v>0</v>
      </c>
      <c r="M34" s="47">
        <v>0</v>
      </c>
      <c r="N34" s="49">
        <f t="shared" si="0"/>
        <v>0</v>
      </c>
      <c r="O34" s="47">
        <v>18</v>
      </c>
      <c r="P34" s="48">
        <v>181.15</v>
      </c>
      <c r="Q34" s="47">
        <v>2467</v>
      </c>
      <c r="R34" s="47">
        <v>0</v>
      </c>
      <c r="S34" s="47">
        <v>0</v>
      </c>
      <c r="T34" s="50">
        <f t="shared" si="2"/>
        <v>7</v>
      </c>
      <c r="U34" s="47">
        <v>18</v>
      </c>
      <c r="V34" s="48">
        <v>181.15</v>
      </c>
      <c r="W34" s="47">
        <v>2467</v>
      </c>
      <c r="X34" s="47">
        <v>0</v>
      </c>
      <c r="Y34" s="47">
        <v>0</v>
      </c>
      <c r="Z34" s="93">
        <f t="shared" si="1"/>
        <v>0</v>
      </c>
      <c r="AA34" s="47">
        <v>7</v>
      </c>
      <c r="AB34" s="48">
        <v>55.77</v>
      </c>
      <c r="AC34" s="47">
        <v>0</v>
      </c>
      <c r="AD34" s="48">
        <v>0</v>
      </c>
      <c r="AE34" s="51">
        <v>0</v>
      </c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8" customHeight="1">
      <c r="A35" s="46">
        <v>8</v>
      </c>
      <c r="B35" s="47" t="s">
        <v>37</v>
      </c>
      <c r="C35" s="47">
        <v>658</v>
      </c>
      <c r="D35" s="47">
        <v>585</v>
      </c>
      <c r="E35" s="47">
        <v>73</v>
      </c>
      <c r="F35" s="47">
        <v>658</v>
      </c>
      <c r="G35" s="47">
        <v>6</v>
      </c>
      <c r="H35" s="47">
        <v>6</v>
      </c>
      <c r="I35" s="47">
        <v>6</v>
      </c>
      <c r="J35" s="48">
        <v>25.68</v>
      </c>
      <c r="K35" s="47">
        <v>257</v>
      </c>
      <c r="L35" s="47">
        <v>0</v>
      </c>
      <c r="M35" s="47">
        <v>0</v>
      </c>
      <c r="N35" s="49">
        <f t="shared" si="0"/>
        <v>0</v>
      </c>
      <c r="O35" s="47">
        <v>0</v>
      </c>
      <c r="P35" s="48">
        <v>0</v>
      </c>
      <c r="Q35" s="47">
        <v>0</v>
      </c>
      <c r="R35" s="47">
        <v>0</v>
      </c>
      <c r="S35" s="47">
        <v>6</v>
      </c>
      <c r="T35" s="50">
        <f t="shared" si="2"/>
        <v>0</v>
      </c>
      <c r="U35" s="47">
        <v>0</v>
      </c>
      <c r="V35" s="48">
        <v>0</v>
      </c>
      <c r="W35" s="47">
        <v>0</v>
      </c>
      <c r="X35" s="47">
        <v>0</v>
      </c>
      <c r="Y35" s="47">
        <v>0</v>
      </c>
      <c r="Z35" s="93">
        <f t="shared" si="1"/>
        <v>0</v>
      </c>
      <c r="AA35" s="47">
        <v>0</v>
      </c>
      <c r="AB35" s="48">
        <v>0</v>
      </c>
      <c r="AC35" s="47">
        <v>0</v>
      </c>
      <c r="AD35" s="47">
        <v>0</v>
      </c>
      <c r="AE35" s="51">
        <v>0</v>
      </c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8" customHeight="1">
      <c r="A36" s="46">
        <v>9</v>
      </c>
      <c r="B36" s="47" t="s">
        <v>38</v>
      </c>
      <c r="C36" s="47">
        <v>867</v>
      </c>
      <c r="D36" s="47">
        <v>867</v>
      </c>
      <c r="E36" s="47">
        <v>984</v>
      </c>
      <c r="F36" s="47">
        <v>867</v>
      </c>
      <c r="G36" s="47">
        <v>84</v>
      </c>
      <c r="H36" s="47">
        <v>84</v>
      </c>
      <c r="I36" s="47">
        <v>73</v>
      </c>
      <c r="J36" s="48">
        <v>1302.7</v>
      </c>
      <c r="K36" s="47">
        <v>1093</v>
      </c>
      <c r="L36" s="47">
        <v>0</v>
      </c>
      <c r="M36" s="47">
        <v>0</v>
      </c>
      <c r="N36" s="49">
        <f t="shared" si="0"/>
        <v>11</v>
      </c>
      <c r="O36" s="47">
        <v>16</v>
      </c>
      <c r="P36" s="48">
        <v>363.25</v>
      </c>
      <c r="Q36" s="47">
        <v>793</v>
      </c>
      <c r="R36" s="47">
        <v>0</v>
      </c>
      <c r="S36" s="47">
        <v>0</v>
      </c>
      <c r="T36" s="50">
        <f t="shared" si="2"/>
        <v>57</v>
      </c>
      <c r="U36" s="47">
        <v>16</v>
      </c>
      <c r="V36" s="48">
        <v>363.25</v>
      </c>
      <c r="W36" s="47">
        <v>793</v>
      </c>
      <c r="X36" s="47">
        <v>0</v>
      </c>
      <c r="Y36" s="47">
        <v>0</v>
      </c>
      <c r="Z36" s="93">
        <f t="shared" si="1"/>
        <v>0</v>
      </c>
      <c r="AA36" s="47">
        <v>16</v>
      </c>
      <c r="AB36" s="48">
        <v>363.25</v>
      </c>
      <c r="AC36" s="47">
        <v>0</v>
      </c>
      <c r="AD36" s="48">
        <v>0</v>
      </c>
      <c r="AE36" s="51">
        <v>0</v>
      </c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8" customHeight="1">
      <c r="A37" s="46">
        <v>10</v>
      </c>
      <c r="B37" s="47" t="s">
        <v>39</v>
      </c>
      <c r="C37" s="47">
        <v>2469</v>
      </c>
      <c r="D37" s="47">
        <v>2469</v>
      </c>
      <c r="E37" s="47">
        <v>1820</v>
      </c>
      <c r="F37" s="47">
        <v>2469</v>
      </c>
      <c r="G37" s="47">
        <v>27</v>
      </c>
      <c r="H37" s="47">
        <v>27</v>
      </c>
      <c r="I37" s="47">
        <v>27</v>
      </c>
      <c r="J37" s="48">
        <v>9222</v>
      </c>
      <c r="K37" s="47">
        <v>27</v>
      </c>
      <c r="L37" s="47">
        <v>0</v>
      </c>
      <c r="M37" s="47">
        <v>0</v>
      </c>
      <c r="N37" s="49">
        <f t="shared" si="0"/>
        <v>0</v>
      </c>
      <c r="O37" s="47">
        <v>0</v>
      </c>
      <c r="P37" s="48">
        <v>0</v>
      </c>
      <c r="Q37" s="47">
        <v>0</v>
      </c>
      <c r="R37" s="47">
        <v>0</v>
      </c>
      <c r="S37" s="47">
        <v>0</v>
      </c>
      <c r="T37" s="50">
        <f t="shared" si="2"/>
        <v>27</v>
      </c>
      <c r="U37" s="47">
        <v>0</v>
      </c>
      <c r="V37" s="48">
        <v>0</v>
      </c>
      <c r="W37" s="47">
        <v>0</v>
      </c>
      <c r="X37" s="47">
        <v>0</v>
      </c>
      <c r="Y37" s="47">
        <v>0</v>
      </c>
      <c r="Z37" s="93">
        <f t="shared" si="1"/>
        <v>0</v>
      </c>
      <c r="AA37" s="47">
        <v>0</v>
      </c>
      <c r="AB37" s="48">
        <v>0</v>
      </c>
      <c r="AC37" s="47">
        <v>0</v>
      </c>
      <c r="AD37" s="47">
        <v>0</v>
      </c>
      <c r="AE37" s="51">
        <v>0</v>
      </c>
      <c r="AF37" s="9"/>
      <c r="AG37" s="9"/>
      <c r="AH37" s="9"/>
      <c r="AI37" s="9"/>
      <c r="AJ37" s="9"/>
      <c r="AK37" s="9"/>
      <c r="AL37" s="9"/>
      <c r="AM37" s="9"/>
      <c r="AN37" s="9"/>
    </row>
    <row r="38" spans="1:40" s="1" customFormat="1" ht="18" customHeight="1" thickBot="1">
      <c r="A38" s="125" t="s">
        <v>62</v>
      </c>
      <c r="B38" s="126"/>
      <c r="C38" s="82">
        <f>SUM(C28:C37)</f>
        <v>16849</v>
      </c>
      <c r="D38" s="82">
        <f aca="true" t="shared" si="5" ref="D38:AE38">SUM(D28:D37)</f>
        <v>16635</v>
      </c>
      <c r="E38" s="82">
        <f t="shared" si="5"/>
        <v>16948</v>
      </c>
      <c r="F38" s="82">
        <f t="shared" si="5"/>
        <v>16710</v>
      </c>
      <c r="G38" s="82">
        <f t="shared" si="5"/>
        <v>943</v>
      </c>
      <c r="H38" s="82">
        <f t="shared" si="5"/>
        <v>585</v>
      </c>
      <c r="I38" s="82">
        <f t="shared" si="5"/>
        <v>309</v>
      </c>
      <c r="J38" s="83">
        <f t="shared" si="5"/>
        <v>28674.210000000003</v>
      </c>
      <c r="K38" s="84">
        <f t="shared" si="5"/>
        <v>11525</v>
      </c>
      <c r="L38" s="84">
        <f t="shared" si="5"/>
        <v>0</v>
      </c>
      <c r="M38" s="84">
        <f t="shared" si="5"/>
        <v>0</v>
      </c>
      <c r="N38" s="82">
        <f>H38-(I38+L38+M38)</f>
        <v>276</v>
      </c>
      <c r="O38" s="84">
        <f t="shared" si="5"/>
        <v>187</v>
      </c>
      <c r="P38" s="83">
        <f t="shared" si="5"/>
        <v>16789.8</v>
      </c>
      <c r="Q38" s="84">
        <f t="shared" si="5"/>
        <v>9948</v>
      </c>
      <c r="R38" s="84">
        <f t="shared" si="5"/>
        <v>0</v>
      </c>
      <c r="S38" s="84">
        <f t="shared" si="5"/>
        <v>11</v>
      </c>
      <c r="T38" s="82">
        <f t="shared" si="2"/>
        <v>111</v>
      </c>
      <c r="U38" s="84">
        <f t="shared" si="5"/>
        <v>181</v>
      </c>
      <c r="V38" s="83">
        <f t="shared" si="5"/>
        <v>16654.37</v>
      </c>
      <c r="W38" s="84">
        <f t="shared" si="5"/>
        <v>9948</v>
      </c>
      <c r="X38" s="84">
        <f t="shared" si="5"/>
        <v>0</v>
      </c>
      <c r="Y38" s="84">
        <f t="shared" si="5"/>
        <v>6</v>
      </c>
      <c r="Z38" s="96">
        <f t="shared" si="1"/>
        <v>0</v>
      </c>
      <c r="AA38" s="84">
        <f t="shared" si="5"/>
        <v>138</v>
      </c>
      <c r="AB38" s="83">
        <f t="shared" si="5"/>
        <v>11645.35</v>
      </c>
      <c r="AC38" s="84">
        <f t="shared" si="5"/>
        <v>5</v>
      </c>
      <c r="AD38" s="83">
        <f t="shared" si="5"/>
        <v>192.88</v>
      </c>
      <c r="AE38" s="86">
        <f t="shared" si="5"/>
        <v>12</v>
      </c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s="1" customFormat="1" ht="18" customHeight="1" thickBot="1">
      <c r="A39" s="127" t="s">
        <v>40</v>
      </c>
      <c r="B39" s="128"/>
      <c r="C39" s="37">
        <f aca="true" t="shared" si="6" ref="C39:AE39">C16+C27+C38</f>
        <v>47810</v>
      </c>
      <c r="D39" s="37">
        <f t="shared" si="6"/>
        <v>47293</v>
      </c>
      <c r="E39" s="37">
        <f t="shared" si="6"/>
        <v>47042</v>
      </c>
      <c r="F39" s="37">
        <f t="shared" si="6"/>
        <v>47345</v>
      </c>
      <c r="G39" s="37">
        <f t="shared" si="6"/>
        <v>2405</v>
      </c>
      <c r="H39" s="37">
        <f t="shared" si="6"/>
        <v>1858</v>
      </c>
      <c r="I39" s="37">
        <f t="shared" si="6"/>
        <v>949</v>
      </c>
      <c r="J39" s="38">
        <f t="shared" si="6"/>
        <v>68788.35</v>
      </c>
      <c r="K39" s="37">
        <f t="shared" si="6"/>
        <v>32341</v>
      </c>
      <c r="L39" s="37">
        <f t="shared" si="6"/>
        <v>400</v>
      </c>
      <c r="M39" s="37">
        <f t="shared" si="6"/>
        <v>0</v>
      </c>
      <c r="N39" s="37">
        <f t="shared" si="0"/>
        <v>509</v>
      </c>
      <c r="O39" s="37">
        <f t="shared" si="6"/>
        <v>480</v>
      </c>
      <c r="P39" s="38">
        <f t="shared" si="6"/>
        <v>43550.369999999995</v>
      </c>
      <c r="Q39" s="37">
        <f t="shared" si="6"/>
        <v>27167</v>
      </c>
      <c r="R39" s="37">
        <f t="shared" si="6"/>
        <v>7</v>
      </c>
      <c r="S39" s="37">
        <f t="shared" si="6"/>
        <v>214</v>
      </c>
      <c r="T39" s="37">
        <f>T38+T27+T16</f>
        <v>248</v>
      </c>
      <c r="U39" s="37">
        <f t="shared" si="6"/>
        <v>444</v>
      </c>
      <c r="V39" s="38">
        <f t="shared" si="6"/>
        <v>43331.53999999999</v>
      </c>
      <c r="W39" s="37">
        <f t="shared" si="6"/>
        <v>26631</v>
      </c>
      <c r="X39" s="37">
        <f t="shared" si="6"/>
        <v>0</v>
      </c>
      <c r="Y39" s="37">
        <f t="shared" si="6"/>
        <v>11</v>
      </c>
      <c r="Z39" s="37">
        <f t="shared" si="1"/>
        <v>25</v>
      </c>
      <c r="AA39" s="37">
        <f t="shared" si="6"/>
        <v>361</v>
      </c>
      <c r="AB39" s="38">
        <f t="shared" si="6"/>
        <v>35064.57</v>
      </c>
      <c r="AC39" s="37">
        <f t="shared" si="6"/>
        <v>18</v>
      </c>
      <c r="AD39" s="97">
        <f t="shared" si="6"/>
        <v>376.01</v>
      </c>
      <c r="AE39" s="39">
        <f t="shared" si="6"/>
        <v>179</v>
      </c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8" customHeight="1">
      <c r="A41" s="134" t="s">
        <v>122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1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</sheetData>
  <sheetProtection/>
  <mergeCells count="37">
    <mergeCell ref="F2:F4"/>
    <mergeCell ref="M3:M4"/>
    <mergeCell ref="AA2:AA4"/>
    <mergeCell ref="AB2:AB4"/>
    <mergeCell ref="AC2:AC4"/>
    <mergeCell ref="AD2:AD4"/>
    <mergeCell ref="Y3:Y4"/>
    <mergeCell ref="U3:U4"/>
    <mergeCell ref="S3:S4"/>
    <mergeCell ref="A38:B38"/>
    <mergeCell ref="A2:A4"/>
    <mergeCell ref="B2:B4"/>
    <mergeCell ref="C2:C4"/>
    <mergeCell ref="D2:D4"/>
    <mergeCell ref="E2:E4"/>
    <mergeCell ref="Z3:Z4"/>
    <mergeCell ref="H2:H4"/>
    <mergeCell ref="I2:M2"/>
    <mergeCell ref="L3:L4"/>
    <mergeCell ref="U2:Y2"/>
    <mergeCell ref="G2:G4"/>
    <mergeCell ref="J3:K3"/>
    <mergeCell ref="O3:O4"/>
    <mergeCell ref="P3:Q3"/>
    <mergeCell ref="R3:R4"/>
    <mergeCell ref="N3:N4"/>
    <mergeCell ref="T3:T4"/>
    <mergeCell ref="A41:AE41"/>
    <mergeCell ref="A1:AE1"/>
    <mergeCell ref="A16:B16"/>
    <mergeCell ref="A27:B27"/>
    <mergeCell ref="V3:W3"/>
    <mergeCell ref="X3:X4"/>
    <mergeCell ref="O2:S2"/>
    <mergeCell ref="A39:B39"/>
    <mergeCell ref="AE2:AE4"/>
    <mergeCell ref="I3:I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5.8515625" style="4" bestFit="1" customWidth="1"/>
    <col min="2" max="2" width="12.421875" style="4" customWidth="1"/>
    <col min="3" max="3" width="23.421875" style="3" customWidth="1"/>
    <col min="4" max="4" width="18.57421875" style="3" customWidth="1"/>
    <col min="5" max="5" width="9.57421875" style="3" customWidth="1"/>
    <col min="6" max="6" width="10.00390625" style="3" customWidth="1"/>
    <col min="7" max="7" width="11.57421875" style="3" customWidth="1"/>
    <col min="8" max="8" width="10.7109375" style="3" customWidth="1"/>
    <col min="9" max="9" width="12.140625" style="3" customWidth="1"/>
    <col min="10" max="10" width="11.140625" style="3" customWidth="1"/>
    <col min="11" max="11" width="10.140625" style="3" customWidth="1"/>
    <col min="12" max="12" width="9.140625" style="3" customWidth="1"/>
    <col min="13" max="13" width="10.8515625" style="3" customWidth="1"/>
    <col min="14" max="16384" width="9.140625" style="3" customWidth="1"/>
  </cols>
  <sheetData>
    <row r="1" spans="1:12" ht="24.75" customHeight="1" thickBot="1">
      <c r="A1" s="154" t="s">
        <v>124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5" customFormat="1" ht="48.75" customHeight="1">
      <c r="A2" s="169" t="s">
        <v>0</v>
      </c>
      <c r="B2" s="152" t="s">
        <v>96</v>
      </c>
      <c r="C2" s="152" t="s">
        <v>63</v>
      </c>
      <c r="D2" s="152" t="s">
        <v>64</v>
      </c>
      <c r="E2" s="152" t="s">
        <v>65</v>
      </c>
      <c r="F2" s="152" t="s">
        <v>102</v>
      </c>
      <c r="G2" s="152" t="s">
        <v>103</v>
      </c>
      <c r="H2" s="152" t="s">
        <v>104</v>
      </c>
      <c r="I2" s="152" t="s">
        <v>105</v>
      </c>
      <c r="J2" s="152" t="s">
        <v>51</v>
      </c>
      <c r="K2" s="160" t="s">
        <v>108</v>
      </c>
      <c r="L2" s="162" t="s">
        <v>44</v>
      </c>
    </row>
    <row r="3" spans="1:12" s="5" customFormat="1" ht="24" customHeight="1" thickBot="1">
      <c r="A3" s="170"/>
      <c r="B3" s="153"/>
      <c r="C3" s="153"/>
      <c r="D3" s="153"/>
      <c r="E3" s="153"/>
      <c r="F3" s="153"/>
      <c r="G3" s="153"/>
      <c r="H3" s="153"/>
      <c r="I3" s="153"/>
      <c r="J3" s="153"/>
      <c r="K3" s="161"/>
      <c r="L3" s="163"/>
    </row>
    <row r="4" spans="1:12" s="5" customFormat="1" ht="13.5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60">
        <v>12</v>
      </c>
    </row>
    <row r="5" spans="1:12" s="6" customFormat="1" ht="18" customHeight="1">
      <c r="A5" s="174">
        <v>1</v>
      </c>
      <c r="B5" s="175" t="s">
        <v>16</v>
      </c>
      <c r="C5" s="61" t="s">
        <v>97</v>
      </c>
      <c r="D5" s="61" t="s">
        <v>66</v>
      </c>
      <c r="E5" s="61">
        <v>659</v>
      </c>
      <c r="F5" s="61">
        <v>182</v>
      </c>
      <c r="G5" s="61">
        <v>182</v>
      </c>
      <c r="H5" s="61">
        <v>182</v>
      </c>
      <c r="I5" s="61">
        <v>182</v>
      </c>
      <c r="J5" s="61">
        <v>182</v>
      </c>
      <c r="K5" s="61">
        <v>182</v>
      </c>
      <c r="L5" s="62">
        <v>200.83</v>
      </c>
    </row>
    <row r="6" spans="1:12" s="6" customFormat="1" ht="18" customHeight="1">
      <c r="A6" s="174"/>
      <c r="B6" s="175"/>
      <c r="C6" s="63" t="s">
        <v>98</v>
      </c>
      <c r="D6" s="63" t="s">
        <v>67</v>
      </c>
      <c r="E6" s="63">
        <v>874</v>
      </c>
      <c r="F6" s="63">
        <v>617</v>
      </c>
      <c r="G6" s="63">
        <v>617</v>
      </c>
      <c r="H6" s="63">
        <v>617</v>
      </c>
      <c r="I6" s="63">
        <v>617</v>
      </c>
      <c r="J6" s="63">
        <v>617</v>
      </c>
      <c r="K6" s="63">
        <v>617</v>
      </c>
      <c r="L6" s="64">
        <v>465.19</v>
      </c>
    </row>
    <row r="7" spans="1:12" s="6" customFormat="1" ht="18" customHeight="1">
      <c r="A7" s="166"/>
      <c r="B7" s="176"/>
      <c r="C7" s="65" t="s">
        <v>107</v>
      </c>
      <c r="D7" s="66"/>
      <c r="E7" s="66"/>
      <c r="F7" s="66"/>
      <c r="G7" s="66"/>
      <c r="H7" s="66"/>
      <c r="I7" s="66"/>
      <c r="J7" s="66"/>
      <c r="K7" s="66">
        <v>107</v>
      </c>
      <c r="L7" s="67">
        <v>37.96</v>
      </c>
    </row>
    <row r="8" spans="1:12" s="6" customFormat="1" ht="18" customHeight="1">
      <c r="A8" s="164" t="s">
        <v>109</v>
      </c>
      <c r="B8" s="158"/>
      <c r="C8" s="158"/>
      <c r="D8" s="159"/>
      <c r="E8" s="68">
        <f>SUM(E5:E7)</f>
        <v>1533</v>
      </c>
      <c r="F8" s="68">
        <f aca="true" t="shared" si="0" ref="F8:K8">SUM(F5:F7)</f>
        <v>799</v>
      </c>
      <c r="G8" s="68">
        <f t="shared" si="0"/>
        <v>799</v>
      </c>
      <c r="H8" s="68">
        <f t="shared" si="0"/>
        <v>799</v>
      </c>
      <c r="I8" s="68">
        <f t="shared" si="0"/>
        <v>799</v>
      </c>
      <c r="J8" s="68">
        <f t="shared" si="0"/>
        <v>799</v>
      </c>
      <c r="K8" s="68">
        <f t="shared" si="0"/>
        <v>906</v>
      </c>
      <c r="L8" s="69">
        <f>SUM(L5:L7)</f>
        <v>703.98</v>
      </c>
    </row>
    <row r="9" spans="1:12" s="6" customFormat="1" ht="18" customHeight="1">
      <c r="A9" s="70">
        <v>2</v>
      </c>
      <c r="B9" s="71" t="s">
        <v>20</v>
      </c>
      <c r="C9" s="63" t="s">
        <v>68</v>
      </c>
      <c r="D9" s="63" t="s">
        <v>69</v>
      </c>
      <c r="E9" s="63">
        <v>1242</v>
      </c>
      <c r="F9" s="63">
        <v>1242</v>
      </c>
      <c r="G9" s="63">
        <v>991</v>
      </c>
      <c r="H9" s="63">
        <v>991</v>
      </c>
      <c r="I9" s="63">
        <v>991</v>
      </c>
      <c r="J9" s="63">
        <v>991</v>
      </c>
      <c r="K9" s="63">
        <v>991</v>
      </c>
      <c r="L9" s="72">
        <v>415.91</v>
      </c>
    </row>
    <row r="10" spans="1:12" s="6" customFormat="1" ht="18" customHeight="1">
      <c r="A10" s="70">
        <v>3</v>
      </c>
      <c r="B10" s="71" t="s">
        <v>26</v>
      </c>
      <c r="C10" s="63" t="s">
        <v>70</v>
      </c>
      <c r="D10" s="63" t="s">
        <v>71</v>
      </c>
      <c r="E10" s="63">
        <v>1728</v>
      </c>
      <c r="F10" s="63">
        <v>4514</v>
      </c>
      <c r="G10" s="73">
        <v>3295</v>
      </c>
      <c r="H10" s="73">
        <v>3295</v>
      </c>
      <c r="I10" s="73">
        <v>3295</v>
      </c>
      <c r="J10" s="73">
        <v>3295</v>
      </c>
      <c r="K10" s="73">
        <v>3295</v>
      </c>
      <c r="L10" s="74">
        <v>4395.97</v>
      </c>
    </row>
    <row r="11" spans="1:12" s="6" customFormat="1" ht="18" customHeight="1">
      <c r="A11" s="70">
        <v>4</v>
      </c>
      <c r="B11" s="71" t="s">
        <v>29</v>
      </c>
      <c r="C11" s="63" t="s">
        <v>72</v>
      </c>
      <c r="D11" s="63" t="s">
        <v>73</v>
      </c>
      <c r="E11" s="63">
        <v>999</v>
      </c>
      <c r="F11" s="63">
        <v>658</v>
      </c>
      <c r="G11" s="63">
        <v>658</v>
      </c>
      <c r="H11" s="63">
        <v>565</v>
      </c>
      <c r="I11" s="63">
        <v>434</v>
      </c>
      <c r="J11" s="63">
        <v>412</v>
      </c>
      <c r="K11" s="63">
        <v>412</v>
      </c>
      <c r="L11" s="64">
        <v>377.43</v>
      </c>
    </row>
    <row r="12" spans="1:12" s="6" customFormat="1" ht="18" customHeight="1">
      <c r="A12" s="165">
        <v>5</v>
      </c>
      <c r="B12" s="167" t="s">
        <v>31</v>
      </c>
      <c r="C12" s="63" t="s">
        <v>99</v>
      </c>
      <c r="D12" s="63" t="s">
        <v>74</v>
      </c>
      <c r="E12" s="63">
        <v>1128</v>
      </c>
      <c r="F12" s="63">
        <v>1003</v>
      </c>
      <c r="G12" s="63">
        <v>1003</v>
      </c>
      <c r="H12" s="63">
        <v>1003</v>
      </c>
      <c r="I12" s="63">
        <v>1003</v>
      </c>
      <c r="J12" s="63">
        <v>1003</v>
      </c>
      <c r="K12" s="63">
        <v>1003</v>
      </c>
      <c r="L12" s="64">
        <v>1788.22</v>
      </c>
    </row>
    <row r="13" spans="1:12" s="6" customFormat="1" ht="18" customHeight="1">
      <c r="A13" s="166"/>
      <c r="B13" s="168"/>
      <c r="C13" s="63" t="s">
        <v>100</v>
      </c>
      <c r="D13" s="63" t="s">
        <v>75</v>
      </c>
      <c r="E13" s="63">
        <v>1295</v>
      </c>
      <c r="F13" s="63">
        <v>712</v>
      </c>
      <c r="G13" s="63">
        <v>712</v>
      </c>
      <c r="H13" s="63">
        <v>712</v>
      </c>
      <c r="I13" s="63">
        <v>712</v>
      </c>
      <c r="J13" s="63">
        <v>712</v>
      </c>
      <c r="K13" s="63">
        <v>712</v>
      </c>
      <c r="L13" s="64">
        <v>1150.17</v>
      </c>
    </row>
    <row r="14" spans="1:12" s="6" customFormat="1" ht="18" customHeight="1">
      <c r="A14" s="164" t="s">
        <v>110</v>
      </c>
      <c r="B14" s="158"/>
      <c r="C14" s="158"/>
      <c r="D14" s="159"/>
      <c r="E14" s="68">
        <f>SUM(E12:E13)</f>
        <v>2423</v>
      </c>
      <c r="F14" s="68">
        <f aca="true" t="shared" si="1" ref="F14:K14">SUM(F12:F13)</f>
        <v>1715</v>
      </c>
      <c r="G14" s="68">
        <f t="shared" si="1"/>
        <v>1715</v>
      </c>
      <c r="H14" s="68">
        <f t="shared" si="1"/>
        <v>1715</v>
      </c>
      <c r="I14" s="68">
        <f t="shared" si="1"/>
        <v>1715</v>
      </c>
      <c r="J14" s="68">
        <f t="shared" si="1"/>
        <v>1715</v>
      </c>
      <c r="K14" s="68">
        <f t="shared" si="1"/>
        <v>1715</v>
      </c>
      <c r="L14" s="69">
        <f>SUM(L12:L13)</f>
        <v>2938.3900000000003</v>
      </c>
    </row>
    <row r="15" spans="1:12" s="6" customFormat="1" ht="18" customHeight="1">
      <c r="A15" s="70">
        <v>6</v>
      </c>
      <c r="B15" s="71" t="s">
        <v>32</v>
      </c>
      <c r="C15" s="63" t="s">
        <v>76</v>
      </c>
      <c r="D15" s="63" t="s">
        <v>77</v>
      </c>
      <c r="E15" s="63">
        <v>981</v>
      </c>
      <c r="F15" s="63">
        <v>980</v>
      </c>
      <c r="G15" s="63">
        <v>459</v>
      </c>
      <c r="H15" s="63">
        <v>459</v>
      </c>
      <c r="I15" s="63">
        <v>459</v>
      </c>
      <c r="J15" s="63">
        <v>459</v>
      </c>
      <c r="K15" s="63">
        <v>459</v>
      </c>
      <c r="L15" s="75">
        <v>1163.2</v>
      </c>
    </row>
    <row r="16" spans="1:12" s="6" customFormat="1" ht="30" customHeight="1">
      <c r="A16" s="172">
        <v>7</v>
      </c>
      <c r="B16" s="171" t="s">
        <v>39</v>
      </c>
      <c r="C16" s="63" t="s">
        <v>78</v>
      </c>
      <c r="D16" s="63" t="s">
        <v>79</v>
      </c>
      <c r="E16" s="63">
        <v>1444</v>
      </c>
      <c r="F16" s="63">
        <v>1465</v>
      </c>
      <c r="G16" s="63">
        <v>1465</v>
      </c>
      <c r="H16" s="63">
        <v>659</v>
      </c>
      <c r="I16" s="63">
        <v>440</v>
      </c>
      <c r="J16" s="63">
        <v>440</v>
      </c>
      <c r="K16" s="63">
        <v>440</v>
      </c>
      <c r="L16" s="75">
        <v>720</v>
      </c>
    </row>
    <row r="17" spans="1:12" s="6" customFormat="1" ht="18" customHeight="1">
      <c r="A17" s="172"/>
      <c r="B17" s="171"/>
      <c r="C17" s="63" t="s">
        <v>80</v>
      </c>
      <c r="D17" s="63" t="s">
        <v>81</v>
      </c>
      <c r="E17" s="63">
        <v>615</v>
      </c>
      <c r="F17" s="63">
        <v>661</v>
      </c>
      <c r="G17" s="63">
        <v>661</v>
      </c>
      <c r="H17" s="63">
        <v>390</v>
      </c>
      <c r="I17" s="63">
        <v>341</v>
      </c>
      <c r="J17" s="63">
        <v>341</v>
      </c>
      <c r="K17" s="63">
        <v>341</v>
      </c>
      <c r="L17" s="75">
        <v>553</v>
      </c>
    </row>
    <row r="18" spans="1:12" s="6" customFormat="1" ht="18" customHeight="1">
      <c r="A18" s="172"/>
      <c r="B18" s="171"/>
      <c r="C18" s="63" t="s">
        <v>82</v>
      </c>
      <c r="D18" s="63" t="s">
        <v>83</v>
      </c>
      <c r="E18" s="63">
        <v>947</v>
      </c>
      <c r="F18" s="63">
        <v>1005</v>
      </c>
      <c r="G18" s="63">
        <v>1005</v>
      </c>
      <c r="H18" s="63">
        <v>454</v>
      </c>
      <c r="I18" s="63">
        <v>454</v>
      </c>
      <c r="J18" s="63">
        <v>454</v>
      </c>
      <c r="K18" s="63">
        <v>454</v>
      </c>
      <c r="L18" s="75">
        <v>740</v>
      </c>
    </row>
    <row r="19" spans="1:12" s="6" customFormat="1" ht="18" customHeight="1">
      <c r="A19" s="164" t="s">
        <v>111</v>
      </c>
      <c r="B19" s="158"/>
      <c r="C19" s="158"/>
      <c r="D19" s="159"/>
      <c r="E19" s="68">
        <f>SUM(E16:E18)</f>
        <v>3006</v>
      </c>
      <c r="F19" s="68">
        <f aca="true" t="shared" si="2" ref="F19:L19">SUM(F16:F18)</f>
        <v>3131</v>
      </c>
      <c r="G19" s="68">
        <f t="shared" si="2"/>
        <v>3131</v>
      </c>
      <c r="H19" s="68">
        <f t="shared" si="2"/>
        <v>1503</v>
      </c>
      <c r="I19" s="68">
        <f t="shared" si="2"/>
        <v>1235</v>
      </c>
      <c r="J19" s="68">
        <f t="shared" si="2"/>
        <v>1235</v>
      </c>
      <c r="K19" s="68">
        <f t="shared" si="2"/>
        <v>1235</v>
      </c>
      <c r="L19" s="76">
        <f t="shared" si="2"/>
        <v>2013</v>
      </c>
    </row>
    <row r="20" spans="1:12" s="6" customFormat="1" ht="18" customHeight="1">
      <c r="A20" s="172">
        <v>8</v>
      </c>
      <c r="B20" s="171" t="s">
        <v>101</v>
      </c>
      <c r="C20" s="63" t="s">
        <v>84</v>
      </c>
      <c r="D20" s="63" t="s">
        <v>85</v>
      </c>
      <c r="E20" s="63">
        <v>1585</v>
      </c>
      <c r="F20" s="63">
        <v>1468</v>
      </c>
      <c r="G20" s="63">
        <v>1468</v>
      </c>
      <c r="H20" s="63">
        <v>1468</v>
      </c>
      <c r="I20" s="63">
        <v>1248</v>
      </c>
      <c r="J20" s="63">
        <v>1248</v>
      </c>
      <c r="K20" s="63">
        <v>1248</v>
      </c>
      <c r="L20" s="75">
        <v>3116.27</v>
      </c>
    </row>
    <row r="21" spans="1:12" s="6" customFormat="1" ht="18" customHeight="1">
      <c r="A21" s="172"/>
      <c r="B21" s="171"/>
      <c r="C21" s="63" t="s">
        <v>86</v>
      </c>
      <c r="D21" s="63" t="s">
        <v>87</v>
      </c>
      <c r="E21" s="63">
        <v>1633</v>
      </c>
      <c r="F21" s="63">
        <v>1450</v>
      </c>
      <c r="G21" s="63">
        <v>962</v>
      </c>
      <c r="H21" s="63">
        <v>962</v>
      </c>
      <c r="I21" s="63">
        <v>962</v>
      </c>
      <c r="J21" s="63">
        <v>962</v>
      </c>
      <c r="K21" s="63">
        <v>962</v>
      </c>
      <c r="L21" s="75">
        <v>2324.14</v>
      </c>
    </row>
    <row r="22" spans="1:12" s="6" customFormat="1" ht="18" customHeight="1">
      <c r="A22" s="77"/>
      <c r="B22" s="157" t="s">
        <v>112</v>
      </c>
      <c r="C22" s="158"/>
      <c r="D22" s="159"/>
      <c r="E22" s="68">
        <f>SUM(E20:E21)</f>
        <v>3218</v>
      </c>
      <c r="F22" s="68">
        <f aca="true" t="shared" si="3" ref="F22:L22">SUM(F20:F21)</f>
        <v>2918</v>
      </c>
      <c r="G22" s="68">
        <f t="shared" si="3"/>
        <v>2430</v>
      </c>
      <c r="H22" s="68">
        <f t="shared" si="3"/>
        <v>2430</v>
      </c>
      <c r="I22" s="68">
        <f t="shared" si="3"/>
        <v>2210</v>
      </c>
      <c r="J22" s="68">
        <f t="shared" si="3"/>
        <v>2210</v>
      </c>
      <c r="K22" s="68">
        <f t="shared" si="3"/>
        <v>2210</v>
      </c>
      <c r="L22" s="76">
        <f t="shared" si="3"/>
        <v>5440.41</v>
      </c>
    </row>
    <row r="23" spans="1:12" s="6" customFormat="1" ht="18" customHeight="1">
      <c r="A23" s="70">
        <v>9</v>
      </c>
      <c r="B23" s="71" t="s">
        <v>33</v>
      </c>
      <c r="C23" s="63" t="s">
        <v>88</v>
      </c>
      <c r="D23" s="63" t="s">
        <v>89</v>
      </c>
      <c r="E23" s="63">
        <v>591</v>
      </c>
      <c r="F23" s="63">
        <v>561</v>
      </c>
      <c r="G23" s="63">
        <v>461</v>
      </c>
      <c r="H23" s="63">
        <v>310</v>
      </c>
      <c r="I23" s="63">
        <v>310</v>
      </c>
      <c r="J23" s="63">
        <v>310</v>
      </c>
      <c r="K23" s="63">
        <v>310</v>
      </c>
      <c r="L23" s="75">
        <v>313.8</v>
      </c>
    </row>
    <row r="24" spans="1:12" s="6" customFormat="1" ht="18" customHeight="1">
      <c r="A24" s="70">
        <v>10</v>
      </c>
      <c r="B24" s="71" t="s">
        <v>34</v>
      </c>
      <c r="C24" s="63" t="s">
        <v>90</v>
      </c>
      <c r="D24" s="63" t="s">
        <v>91</v>
      </c>
      <c r="E24" s="63">
        <v>1325</v>
      </c>
      <c r="F24" s="63">
        <v>1023</v>
      </c>
      <c r="G24" s="63">
        <v>1023</v>
      </c>
      <c r="H24" s="63">
        <v>1023</v>
      </c>
      <c r="I24" s="63">
        <v>795</v>
      </c>
      <c r="J24" s="63">
        <v>795</v>
      </c>
      <c r="K24" s="63">
        <v>795</v>
      </c>
      <c r="L24" s="75">
        <v>1040</v>
      </c>
    </row>
    <row r="25" spans="1:12" s="6" customFormat="1" ht="18" customHeight="1">
      <c r="A25" s="70">
        <v>11</v>
      </c>
      <c r="B25" s="71" t="s">
        <v>23</v>
      </c>
      <c r="C25" s="63" t="s">
        <v>92</v>
      </c>
      <c r="D25" s="63" t="s">
        <v>93</v>
      </c>
      <c r="E25" s="63">
        <v>972</v>
      </c>
      <c r="F25" s="63">
        <v>946</v>
      </c>
      <c r="G25" s="63">
        <v>946</v>
      </c>
      <c r="H25" s="63">
        <v>946</v>
      </c>
      <c r="I25" s="63">
        <v>749</v>
      </c>
      <c r="J25" s="63">
        <v>749</v>
      </c>
      <c r="K25" s="63">
        <v>749</v>
      </c>
      <c r="L25" s="75">
        <v>386</v>
      </c>
    </row>
    <row r="26" spans="1:12" s="6" customFormat="1" ht="18" customHeight="1">
      <c r="A26" s="70">
        <v>12</v>
      </c>
      <c r="B26" s="71" t="s">
        <v>37</v>
      </c>
      <c r="C26" s="63" t="s">
        <v>94</v>
      </c>
      <c r="D26" s="63" t="s">
        <v>95</v>
      </c>
      <c r="E26" s="63">
        <v>519</v>
      </c>
      <c r="F26" s="63">
        <v>519</v>
      </c>
      <c r="G26" s="63">
        <v>415</v>
      </c>
      <c r="H26" s="63">
        <v>415</v>
      </c>
      <c r="I26" s="63">
        <v>147</v>
      </c>
      <c r="J26" s="63">
        <v>147</v>
      </c>
      <c r="K26" s="63">
        <v>147</v>
      </c>
      <c r="L26" s="64">
        <v>341.36</v>
      </c>
    </row>
    <row r="27" spans="1:12" s="6" customFormat="1" ht="18" customHeight="1" thickBot="1">
      <c r="A27" s="177" t="s">
        <v>19</v>
      </c>
      <c r="B27" s="178"/>
      <c r="C27" s="178"/>
      <c r="D27" s="178"/>
      <c r="E27" s="78">
        <f aca="true" t="shared" si="4" ref="E27:L27">E8+E9+E10+E11+E14+E15+E19+E22+E23+E24+E25+E26</f>
        <v>18537</v>
      </c>
      <c r="F27" s="78">
        <f t="shared" si="4"/>
        <v>19006</v>
      </c>
      <c r="G27" s="78">
        <f t="shared" si="4"/>
        <v>16323</v>
      </c>
      <c r="H27" s="78">
        <f t="shared" si="4"/>
        <v>14451</v>
      </c>
      <c r="I27" s="78">
        <f t="shared" si="4"/>
        <v>13139</v>
      </c>
      <c r="J27" s="78">
        <f t="shared" si="4"/>
        <v>13117</v>
      </c>
      <c r="K27" s="78">
        <f t="shared" si="4"/>
        <v>13224</v>
      </c>
      <c r="L27" s="78">
        <f t="shared" si="4"/>
        <v>19529.45</v>
      </c>
    </row>
    <row r="28" spans="1:2" s="6" customFormat="1" ht="18" customHeight="1">
      <c r="A28" s="7"/>
      <c r="B28" s="7"/>
    </row>
    <row r="29" spans="1:2" s="6" customFormat="1" ht="18" customHeight="1">
      <c r="A29" s="7"/>
      <c r="B29" s="7"/>
    </row>
    <row r="30" spans="1:12" s="6" customFormat="1" ht="18" customHeight="1">
      <c r="A30" s="173" t="s">
        <v>123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2" s="6" customFormat="1" ht="12.75">
      <c r="A31" s="7"/>
      <c r="B31" s="7"/>
    </row>
    <row r="32" spans="1:2" s="6" customFormat="1" ht="12.75">
      <c r="A32" s="7"/>
      <c r="B32" s="7"/>
    </row>
    <row r="33" spans="1:2" s="6" customFormat="1" ht="12.75">
      <c r="A33" s="7"/>
      <c r="B33" s="7"/>
    </row>
    <row r="34" spans="1:2" s="6" customFormat="1" ht="12.75">
      <c r="A34" s="7"/>
      <c r="B34" s="7"/>
    </row>
    <row r="35" spans="1:2" s="6" customFormat="1" ht="12.75">
      <c r="A35" s="7"/>
      <c r="B35" s="7"/>
    </row>
    <row r="36" spans="1:2" s="6" customFormat="1" ht="12.75">
      <c r="A36" s="7"/>
      <c r="B36" s="7"/>
    </row>
    <row r="37" spans="1:2" s="6" customFormat="1" ht="12.75">
      <c r="A37" s="7"/>
      <c r="B37" s="7"/>
    </row>
    <row r="38" spans="1:2" s="6" customFormat="1" ht="12.75">
      <c r="A38" s="7"/>
      <c r="B38" s="7"/>
    </row>
  </sheetData>
  <sheetProtection/>
  <mergeCells count="27">
    <mergeCell ref="I2:I3"/>
    <mergeCell ref="A20:A21"/>
    <mergeCell ref="B2:B3"/>
    <mergeCell ref="C2:C3"/>
    <mergeCell ref="A30:L30"/>
    <mergeCell ref="H2:H3"/>
    <mergeCell ref="A5:A7"/>
    <mergeCell ref="B5:B7"/>
    <mergeCell ref="J2:J3"/>
    <mergeCell ref="A27:D27"/>
    <mergeCell ref="B12:B13"/>
    <mergeCell ref="A2:A3"/>
    <mergeCell ref="A19:D19"/>
    <mergeCell ref="B20:B21"/>
    <mergeCell ref="B16:B18"/>
    <mergeCell ref="D2:D3"/>
    <mergeCell ref="A16:A18"/>
    <mergeCell ref="E2:E3"/>
    <mergeCell ref="F2:F3"/>
    <mergeCell ref="G2:G3"/>
    <mergeCell ref="A1:L1"/>
    <mergeCell ref="B22:D22"/>
    <mergeCell ref="K2:K3"/>
    <mergeCell ref="L2:L3"/>
    <mergeCell ref="A8:D8"/>
    <mergeCell ref="A14:D14"/>
    <mergeCell ref="A12:A13"/>
  </mergeCells>
  <printOptions/>
  <pageMargins left="0.45" right="0.45" top="0.5" bottom="0.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2010-05-03T09:19:59Z</dcterms:modified>
  <cp:category/>
  <cp:version/>
  <cp:contentType/>
  <cp:contentStatus/>
</cp:coreProperties>
</file>